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EXCEL\FINANCE\MONTHLY RPRTS\Fiscal 2018-2019\"/>
    </mc:Choice>
  </mc:AlternateContent>
  <xr:revisionPtr revIDLastSave="0" documentId="14_{74C9D7D4-474A-4410-9B11-747AB093BB43}" xr6:coauthVersionLast="40" xr6:coauthVersionMax="40" xr10:uidLastSave="{00000000-0000-0000-0000-000000000000}"/>
  <bookViews>
    <workbookView xWindow="0" yWindow="0" windowWidth="28800" windowHeight="124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7" i="1" l="1"/>
  <c r="AE97" i="1"/>
  <c r="AG97" i="1"/>
  <c r="AA92" i="1"/>
  <c r="AA87" i="1"/>
  <c r="AA81" i="1"/>
  <c r="AA76" i="1"/>
  <c r="AA66" i="1"/>
  <c r="AA38" i="1"/>
  <c r="AA30" i="1"/>
  <c r="AA21" i="1"/>
  <c r="AA15" i="1"/>
  <c r="AA94" i="1" l="1"/>
  <c r="AA40" i="1"/>
  <c r="AA97" i="1" s="1"/>
  <c r="I66" i="1"/>
  <c r="G62" i="1"/>
  <c r="AI92" i="1"/>
  <c r="AG92" i="1"/>
  <c r="AE92" i="1"/>
  <c r="AC92" i="1"/>
  <c r="Y92" i="1"/>
  <c r="W92" i="1"/>
  <c r="U92" i="1"/>
  <c r="S92" i="1"/>
  <c r="Q92" i="1"/>
  <c r="O92" i="1"/>
  <c r="M92" i="1"/>
  <c r="K92" i="1"/>
  <c r="AI87" i="1"/>
  <c r="AG87" i="1"/>
  <c r="AE87" i="1"/>
  <c r="AC87" i="1"/>
  <c r="Y87" i="1"/>
  <c r="W87" i="1"/>
  <c r="U87" i="1"/>
  <c r="S87" i="1"/>
  <c r="Q87" i="1"/>
  <c r="O87" i="1"/>
  <c r="M87" i="1"/>
  <c r="K87" i="1"/>
  <c r="AI81" i="1"/>
  <c r="AG81" i="1"/>
  <c r="AE81" i="1"/>
  <c r="AC81" i="1"/>
  <c r="Y81" i="1"/>
  <c r="W81" i="1"/>
  <c r="U81" i="1"/>
  <c r="S81" i="1"/>
  <c r="Q81" i="1"/>
  <c r="O81" i="1"/>
  <c r="M81" i="1"/>
  <c r="K81" i="1"/>
  <c r="AI76" i="1"/>
  <c r="AG76" i="1"/>
  <c r="AE76" i="1"/>
  <c r="AC76" i="1"/>
  <c r="Y76" i="1"/>
  <c r="W76" i="1"/>
  <c r="U76" i="1"/>
  <c r="S76" i="1"/>
  <c r="Q76" i="1"/>
  <c r="O76" i="1"/>
  <c r="M76" i="1"/>
  <c r="K76" i="1"/>
  <c r="AI66" i="1"/>
  <c r="AG66" i="1"/>
  <c r="AE66" i="1"/>
  <c r="AC66" i="1"/>
  <c r="Y66" i="1"/>
  <c r="Y94" i="1" s="1"/>
  <c r="W66" i="1"/>
  <c r="W94" i="1" s="1"/>
  <c r="U66" i="1"/>
  <c r="U94" i="1" s="1"/>
  <c r="S66" i="1"/>
  <c r="S94" i="1" s="1"/>
  <c r="Q66" i="1"/>
  <c r="Q94" i="1" s="1"/>
  <c r="O66" i="1"/>
  <c r="O94" i="1" s="1"/>
  <c r="M66" i="1"/>
  <c r="M94" i="1" s="1"/>
  <c r="K66" i="1"/>
  <c r="K94" i="1" s="1"/>
  <c r="AI38" i="1"/>
  <c r="AG38" i="1"/>
  <c r="AE38" i="1"/>
  <c r="AC38" i="1"/>
  <c r="Y38" i="1"/>
  <c r="W38" i="1"/>
  <c r="U38" i="1"/>
  <c r="S38" i="1"/>
  <c r="Q38" i="1"/>
  <c r="O38" i="1"/>
  <c r="M38" i="1"/>
  <c r="K38" i="1"/>
  <c r="AI30" i="1"/>
  <c r="AG30" i="1"/>
  <c r="AE30" i="1"/>
  <c r="AC30" i="1"/>
  <c r="Y30" i="1"/>
  <c r="W30" i="1"/>
  <c r="U30" i="1"/>
  <c r="S30" i="1"/>
  <c r="Q30" i="1"/>
  <c r="O30" i="1"/>
  <c r="M30" i="1"/>
  <c r="K30" i="1"/>
  <c r="AI21" i="1"/>
  <c r="AG21" i="1"/>
  <c r="AE21" i="1"/>
  <c r="AC21" i="1"/>
  <c r="Y21" i="1"/>
  <c r="W21" i="1"/>
  <c r="U21" i="1"/>
  <c r="S21" i="1"/>
  <c r="Q21" i="1"/>
  <c r="O21" i="1"/>
  <c r="M21" i="1"/>
  <c r="K21" i="1"/>
  <c r="AI15" i="1"/>
  <c r="AI40" i="1" s="1"/>
  <c r="AG15" i="1"/>
  <c r="AE15" i="1"/>
  <c r="AC15" i="1"/>
  <c r="AB15" i="1"/>
  <c r="Y15" i="1"/>
  <c r="W15" i="1"/>
  <c r="W40" i="1" s="1"/>
  <c r="U15" i="1"/>
  <c r="U40" i="1" s="1"/>
  <c r="S15" i="1"/>
  <c r="S40" i="1" s="1"/>
  <c r="Q15" i="1"/>
  <c r="O15" i="1"/>
  <c r="M15" i="1"/>
  <c r="K15" i="1"/>
  <c r="K40" i="1" s="1"/>
  <c r="M40" i="1" l="1"/>
  <c r="Y40" i="1"/>
  <c r="Q40" i="1"/>
  <c r="O40" i="1"/>
  <c r="AC94" i="1"/>
  <c r="AC40" i="1"/>
  <c r="AE94" i="1"/>
  <c r="AE40" i="1"/>
  <c r="AG94" i="1"/>
  <c r="AG40" i="1"/>
  <c r="AI94" i="1"/>
  <c r="AI97" i="1" s="1"/>
  <c r="I104" i="1"/>
  <c r="I101" i="1"/>
  <c r="G85" i="1" l="1"/>
  <c r="G84" i="1"/>
  <c r="G79" i="1"/>
  <c r="G74" i="1"/>
  <c r="G73" i="1"/>
  <c r="G72" i="1"/>
  <c r="G71" i="1"/>
  <c r="G70" i="1"/>
  <c r="G69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35" i="1"/>
  <c r="G34" i="1"/>
  <c r="G28" i="1"/>
  <c r="G27" i="1"/>
  <c r="G26" i="1"/>
  <c r="G25" i="1"/>
  <c r="G24" i="1"/>
  <c r="G19" i="1"/>
  <c r="G18" i="1"/>
  <c r="G13" i="1"/>
  <c r="G12" i="1"/>
  <c r="G11" i="1"/>
  <c r="G10" i="1"/>
  <c r="G9" i="1"/>
  <c r="G7" i="1"/>
  <c r="G8" i="1"/>
  <c r="G36" i="1"/>
  <c r="G90" i="1"/>
  <c r="G101" i="1" l="1"/>
  <c r="G104" i="1"/>
  <c r="G33" i="1"/>
  <c r="I76" i="1" l="1"/>
  <c r="G76" i="1" l="1"/>
  <c r="I102" i="1"/>
  <c r="I103" i="1"/>
  <c r="G102" i="1"/>
  <c r="G103" i="1"/>
  <c r="I106" i="1" l="1"/>
  <c r="I92" i="1" l="1"/>
  <c r="E92" i="1"/>
  <c r="I87" i="1"/>
  <c r="E87" i="1"/>
  <c r="I81" i="1"/>
  <c r="E81" i="1"/>
  <c r="E76" i="1"/>
  <c r="E66" i="1"/>
  <c r="E38" i="1"/>
  <c r="E30" i="1"/>
  <c r="I21" i="1"/>
  <c r="E21" i="1"/>
  <c r="I15" i="1"/>
  <c r="E15" i="1"/>
  <c r="E94" i="1" l="1"/>
  <c r="E40" i="1"/>
  <c r="I94" i="1"/>
  <c r="G81" i="1"/>
  <c r="G30" i="1" l="1"/>
  <c r="G38" i="1"/>
  <c r="G15" i="1" l="1"/>
  <c r="G21" i="1" l="1"/>
  <c r="G40" i="1" s="1"/>
  <c r="G92" i="1"/>
  <c r="G87" i="1"/>
  <c r="G66" i="1" l="1"/>
  <c r="I30" i="1"/>
  <c r="I38" i="1"/>
  <c r="G94" i="1" l="1"/>
  <c r="G106" i="1"/>
  <c r="I40" i="1"/>
  <c r="I97" i="1" l="1"/>
  <c r="E97" i="1" l="1"/>
  <c r="G97" i="1" l="1"/>
</calcChain>
</file>

<file path=xl/sharedStrings.xml><?xml version="1.0" encoding="utf-8"?>
<sst xmlns="http://schemas.openxmlformats.org/spreadsheetml/2006/main" count="470" uniqueCount="140">
  <si>
    <t>-----------------</t>
  </si>
  <si>
    <t>----------------------------------------------</t>
  </si>
  <si>
    <t xml:space="preserve"> </t>
  </si>
  <si>
    <t>REVENUE</t>
  </si>
  <si>
    <t xml:space="preserve">  Building Permits</t>
  </si>
  <si>
    <t xml:space="preserve">  Sign Permits</t>
  </si>
  <si>
    <t xml:space="preserve">  Solicitors Permits</t>
  </si>
  <si>
    <t xml:space="preserve">  Planning &amp; Zoning Fees</t>
  </si>
  <si>
    <t xml:space="preserve">  Telecommunications Fee</t>
  </si>
  <si>
    <t xml:space="preserve">  Filming Permits</t>
  </si>
  <si>
    <t xml:space="preserve">  Fines</t>
  </si>
  <si>
    <t xml:space="preserve">  TVA In Lieu of Taxes (PILOT)</t>
  </si>
  <si>
    <t xml:space="preserve">  State Sales Tax</t>
  </si>
  <si>
    <t xml:space="preserve">  Local Sales Tax</t>
  </si>
  <si>
    <t xml:space="preserve">  State Income Tax</t>
  </si>
  <si>
    <t xml:space="preserve">  Franchise Fees</t>
  </si>
  <si>
    <t xml:space="preserve">  State Beer Tax</t>
  </si>
  <si>
    <t xml:space="preserve">  General Gas Tax</t>
  </si>
  <si>
    <t xml:space="preserve">  State Street Aid</t>
  </si>
  <si>
    <t xml:space="preserve">  Interest </t>
  </si>
  <si>
    <t xml:space="preserve">  Grants</t>
  </si>
  <si>
    <t xml:space="preserve">  Miscellaneous</t>
  </si>
  <si>
    <t xml:space="preserve">     ACCOUNT DESCRIPTION</t>
  </si>
  <si>
    <t xml:space="preserve">   BUDGET</t>
  </si>
  <si>
    <t>TOTAL REVENUE</t>
  </si>
  <si>
    <t>=========================</t>
  </si>
  <si>
    <t>=========</t>
  </si>
  <si>
    <t>EXPENSES</t>
  </si>
  <si>
    <t xml:space="preserve">  Pension</t>
  </si>
  <si>
    <t xml:space="preserve">  Rent</t>
  </si>
  <si>
    <t xml:space="preserve">  Employee Health Insurance</t>
  </si>
  <si>
    <t xml:space="preserve">  Auto Allowance</t>
  </si>
  <si>
    <t xml:space="preserve">  Utilities</t>
  </si>
  <si>
    <t>TOTAL EXPENSES</t>
  </si>
  <si>
    <t xml:space="preserve">  Street Lighting</t>
  </si>
  <si>
    <t xml:space="preserve">  PW Emergency</t>
  </si>
  <si>
    <t xml:space="preserve">  Chipper Contracting</t>
  </si>
  <si>
    <t xml:space="preserve">  Street Repair &amp; Maintenance</t>
  </si>
  <si>
    <t xml:space="preserve">  Snow/Salt Contracting</t>
  </si>
  <si>
    <t xml:space="preserve">  Capital Outlay</t>
  </si>
  <si>
    <t>Surplus (Deficit)</t>
  </si>
  <si>
    <t xml:space="preserve"> ORIGINAL</t>
  </si>
  <si>
    <t>JULY</t>
  </si>
  <si>
    <t>AUGUST</t>
  </si>
  <si>
    <t>OCTOBER</t>
  </si>
  <si>
    <t>NOVEMBER</t>
  </si>
  <si>
    <t>DECEMBER</t>
  </si>
  <si>
    <t>--------------------</t>
  </si>
  <si>
    <t xml:space="preserve">  Garbage/Recycling Services</t>
  </si>
  <si>
    <t>ACTUAL</t>
  </si>
  <si>
    <t>Y-T-D</t>
  </si>
  <si>
    <t>BUDGET</t>
  </si>
  <si>
    <t>---------------------</t>
  </si>
  <si>
    <t>JANUARY</t>
  </si>
  <si>
    <t>FEBRUARY</t>
  </si>
  <si>
    <t>===========</t>
  </si>
  <si>
    <t>---------------</t>
  </si>
  <si>
    <t>========</t>
  </si>
  <si>
    <t xml:space="preserve">  Wages &amp; Salaries</t>
  </si>
  <si>
    <t xml:space="preserve">  FICA</t>
  </si>
  <si>
    <t xml:space="preserve">  Public Relations/Legal Notices</t>
  </si>
  <si>
    <t xml:space="preserve">  Legal &amp; Audit</t>
  </si>
  <si>
    <t xml:space="preserve">  Liability Insurance/Prop Ins</t>
  </si>
  <si>
    <t xml:space="preserve">  Dues/Training/Travel</t>
  </si>
  <si>
    <t xml:space="preserve">  Vehicle R &amp; M</t>
  </si>
  <si>
    <t xml:space="preserve">  Engineering</t>
  </si>
  <si>
    <t xml:space="preserve">  Computer/Technical Services</t>
  </si>
  <si>
    <t xml:space="preserve">  ROW &amp; Drainage Maintenance</t>
  </si>
  <si>
    <t>MARCH</t>
  </si>
  <si>
    <t xml:space="preserve">  BUILDING/PLANNING/ZONING</t>
  </si>
  <si>
    <t xml:space="preserve">  STREET</t>
  </si>
  <si>
    <r>
      <t xml:space="preserve">  </t>
    </r>
    <r>
      <rPr>
        <sz val="14"/>
        <color theme="1"/>
        <rFont val="Times New Roman"/>
        <family val="1"/>
      </rPr>
      <t>GENERAL</t>
    </r>
  </si>
  <si>
    <t xml:space="preserve">  MISCELLANEOUS</t>
  </si>
  <si>
    <t>SUBTOTAL</t>
  </si>
  <si>
    <t>BUILDING/PLANNING/ZONING</t>
  </si>
  <si>
    <t>GARBAGE/RECYCLING</t>
  </si>
  <si>
    <t>MISCELLANEOUS</t>
  </si>
  <si>
    <t>APRIL</t>
  </si>
  <si>
    <t>Public Works Expenditures</t>
  </si>
  <si>
    <t>General Government Expenditures</t>
  </si>
  <si>
    <t>Capital Outlay</t>
  </si>
  <si>
    <t>Sanitation Expenditures</t>
  </si>
  <si>
    <t>TOTALS</t>
  </si>
  <si>
    <t>MAY</t>
  </si>
  <si>
    <t>JUNE</t>
  </si>
  <si>
    <t>SEPTEMBER</t>
  </si>
  <si>
    <t xml:space="preserve">  Office Supplies &amp; Maintenance</t>
  </si>
  <si>
    <t>2017-2018</t>
  </si>
  <si>
    <t xml:space="preserve">  Office Services</t>
  </si>
  <si>
    <t>ACCOUNT</t>
  </si>
  <si>
    <t>NUMBER</t>
  </si>
  <si>
    <t xml:space="preserve">  Workers Comp Insurance</t>
  </si>
  <si>
    <t>PUBLIC WORKS</t>
  </si>
  <si>
    <t>1-1-401</t>
  </si>
  <si>
    <t>1-1-403</t>
  </si>
  <si>
    <t>1-1-404</t>
  </si>
  <si>
    <t>1-1-406</t>
  </si>
  <si>
    <t>1-1-421</t>
  </si>
  <si>
    <t>1-1-422</t>
  </si>
  <si>
    <t>1-1-431</t>
  </si>
  <si>
    <t>1-2-411</t>
  </si>
  <si>
    <t>1-2-412</t>
  </si>
  <si>
    <t>1-3-501</t>
  </si>
  <si>
    <t>1-3-511</t>
  </si>
  <si>
    <t>1-3-502</t>
  </si>
  <si>
    <t>1-9-601</t>
  </si>
  <si>
    <t>1-9-611</t>
  </si>
  <si>
    <t>1-9-681</t>
  </si>
  <si>
    <t>1-9-699</t>
  </si>
  <si>
    <t>1-1-701</t>
  </si>
  <si>
    <t>1-1-707</t>
  </si>
  <si>
    <t>1-1-711</t>
  </si>
  <si>
    <t>1-1-713</t>
  </si>
  <si>
    <t>1-1-723</t>
  </si>
  <si>
    <t>1-1-725</t>
  </si>
  <si>
    <t>1-1-732</t>
  </si>
  <si>
    <t>1-1-737</t>
  </si>
  <si>
    <t>1-1-742</t>
  </si>
  <si>
    <t>1-1-745</t>
  </si>
  <si>
    <t>1-1-751</t>
  </si>
  <si>
    <t>1-1-753</t>
  </si>
  <si>
    <t>1-1-761</t>
  </si>
  <si>
    <t>1-1-776</t>
  </si>
  <si>
    <t>1-1-901</t>
  </si>
  <si>
    <t>1-1-911</t>
  </si>
  <si>
    <t>1-2-803</t>
  </si>
  <si>
    <t>1-2-804</t>
  </si>
  <si>
    <t>1-2-805</t>
  </si>
  <si>
    <t>1-2-808</t>
  </si>
  <si>
    <t>1-2-912</t>
  </si>
  <si>
    <t>1-2-956</t>
  </si>
  <si>
    <t>1-3-771</t>
  </si>
  <si>
    <t>1-5-778</t>
  </si>
  <si>
    <t>1-5-779</t>
  </si>
  <si>
    <t>1-9-999</t>
  </si>
  <si>
    <t xml:space="preserve">   2018-2019</t>
  </si>
  <si>
    <t>2018-2019</t>
  </si>
  <si>
    <t>------------------</t>
  </si>
  <si>
    <t xml:space="preserve">  Marketing/Printing</t>
  </si>
  <si>
    <t>1-1-783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</si>
</sst>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rgb="FFFFFF00"/>
      <name val="Times New Roman"/>
      <family val="1"/>
    </font>
    <font>
      <b/>
      <sz val="14"/>
      <color rgb="FFFFC000"/>
      <name val="Times New Roman"/>
      <family val="1"/>
    </font>
    <font>
      <sz val="14"/>
      <color rgb="FFFFFF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quotePrefix="1" applyFont="1"/>
    <xf numFmtId="0" fontId="3" fillId="0" borderId="0" xfId="0" applyFont="1"/>
    <xf numFmtId="49" fontId="2" fillId="0" borderId="0" xfId="0" quotePrefix="1" applyNumberFormat="1" applyFont="1"/>
    <xf numFmtId="164" fontId="2" fillId="0" borderId="0" xfId="0" applyNumberFormat="1" applyFont="1"/>
    <xf numFmtId="164" fontId="2" fillId="0" borderId="0" xfId="1" applyNumberFormat="1" applyFont="1" applyFill="1"/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0" xfId="1" applyNumberFormat="1" applyFont="1"/>
    <xf numFmtId="0" fontId="2" fillId="0" borderId="0" xfId="0" applyFont="1" applyFill="1"/>
    <xf numFmtId="0" fontId="2" fillId="0" borderId="0" xfId="0" quotePrefix="1" applyFont="1" applyFill="1"/>
    <xf numFmtId="49" fontId="2" fillId="0" borderId="0" xfId="0" quotePrefix="1" applyNumberFormat="1" applyFont="1" applyFill="1"/>
    <xf numFmtId="164" fontId="2" fillId="0" borderId="0" xfId="1" applyNumberFormat="1" applyFont="1" applyFill="1" applyAlignment="1">
      <alignment horizontal="left"/>
    </xf>
    <xf numFmtId="0" fontId="2" fillId="3" borderId="0" xfId="0" applyFont="1" applyFill="1"/>
    <xf numFmtId="164" fontId="2" fillId="0" borderId="0" xfId="1" quotePrefix="1" applyNumberFormat="1" applyFont="1"/>
    <xf numFmtId="164" fontId="2" fillId="3" borderId="0" xfId="1" applyNumberFormat="1" applyFont="1" applyFill="1"/>
    <xf numFmtId="0" fontId="0" fillId="3" borderId="0" xfId="0" applyFill="1"/>
    <xf numFmtId="164" fontId="0" fillId="3" borderId="0" xfId="1" applyNumberFormat="1" applyFont="1" applyFill="1"/>
    <xf numFmtId="0" fontId="3" fillId="3" borderId="0" xfId="0" applyFont="1" applyFill="1"/>
    <xf numFmtId="0" fontId="2" fillId="3" borderId="0" xfId="0" quotePrefix="1" applyFont="1" applyFill="1"/>
    <xf numFmtId="164" fontId="2" fillId="3" borderId="0" xfId="1" quotePrefix="1" applyNumberFormat="1" applyFont="1" applyFill="1"/>
    <xf numFmtId="164" fontId="2" fillId="0" borderId="0" xfId="0" quotePrefix="1" applyNumberFormat="1" applyFont="1"/>
    <xf numFmtId="164" fontId="3" fillId="0" borderId="0" xfId="1" applyNumberFormat="1" applyFont="1" applyFill="1"/>
    <xf numFmtId="164" fontId="2" fillId="0" borderId="0" xfId="0" quotePrefix="1" applyNumberFormat="1" applyFont="1" applyFill="1"/>
    <xf numFmtId="164" fontId="3" fillId="3" borderId="0" xfId="1" applyNumberFormat="1" applyFont="1" applyFill="1"/>
    <xf numFmtId="0" fontId="2" fillId="4" borderId="0" xfId="0" applyFont="1" applyFill="1"/>
    <xf numFmtId="0" fontId="2" fillId="5" borderId="0" xfId="0" applyFont="1" applyFill="1"/>
    <xf numFmtId="0" fontId="2" fillId="2" borderId="0" xfId="0" applyFont="1" applyFill="1"/>
    <xf numFmtId="164" fontId="2" fillId="5" borderId="0" xfId="1" applyNumberFormat="1" applyFont="1" applyFill="1"/>
    <xf numFmtId="164" fontId="2" fillId="4" borderId="0" xfId="0" applyNumberFormat="1" applyFont="1" applyFill="1"/>
    <xf numFmtId="164" fontId="2" fillId="3" borderId="0" xfId="0" applyNumberFormat="1" applyFont="1" applyFill="1"/>
    <xf numFmtId="164" fontId="2" fillId="2" borderId="0" xfId="0" applyNumberFormat="1" applyFont="1" applyFill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0" xfId="1" applyNumberFormat="1" applyFont="1"/>
    <xf numFmtId="164" fontId="3" fillId="0" borderId="0" xfId="1" applyNumberFormat="1" applyFont="1" applyAlignment="1">
      <alignment horizontal="center"/>
    </xf>
    <xf numFmtId="0" fontId="5" fillId="6" borderId="0" xfId="0" applyFont="1" applyFill="1"/>
    <xf numFmtId="164" fontId="5" fillId="6" borderId="0" xfId="1" applyNumberFormat="1" applyFont="1" applyFill="1"/>
    <xf numFmtId="164" fontId="5" fillId="6" borderId="0" xfId="0" applyNumberFormat="1" applyFont="1" applyFill="1"/>
    <xf numFmtId="0" fontId="5" fillId="6" borderId="0" xfId="0" quotePrefix="1" applyFont="1" applyFill="1"/>
    <xf numFmtId="49" fontId="5" fillId="6" borderId="0" xfId="0" quotePrefix="1" applyNumberFormat="1" applyFont="1" applyFill="1"/>
    <xf numFmtId="164" fontId="2" fillId="0" borderId="0" xfId="0" applyNumberFormat="1" applyFont="1" applyFill="1"/>
    <xf numFmtId="0" fontId="6" fillId="4" borderId="0" xfId="0" applyFont="1" applyFill="1"/>
    <xf numFmtId="0" fontId="3" fillId="2" borderId="0" xfId="0" applyFont="1" applyFill="1"/>
    <xf numFmtId="0" fontId="5" fillId="5" borderId="0" xfId="0" applyFont="1" applyFill="1"/>
    <xf numFmtId="0" fontId="3" fillId="0" borderId="0" xfId="0" applyFont="1" applyFill="1"/>
    <xf numFmtId="164" fontId="2" fillId="7" borderId="0" xfId="1" applyNumberFormat="1" applyFont="1" applyFill="1"/>
    <xf numFmtId="0" fontId="3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164" fontId="7" fillId="6" borderId="0" xfId="1" quotePrefix="1" applyNumberFormat="1" applyFont="1" applyFill="1"/>
    <xf numFmtId="0" fontId="7" fillId="6" borderId="0" xfId="0" quotePrefix="1" applyFont="1" applyFill="1"/>
    <xf numFmtId="0" fontId="7" fillId="6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284"/>
  <sheetViews>
    <sheetView tabSelected="1" workbookViewId="0">
      <selection activeCell="I7" sqref="I7"/>
    </sheetView>
  </sheetViews>
  <sheetFormatPr defaultRowHeight="15" x14ac:dyDescent="0.25"/>
  <cols>
    <col min="1" max="1" width="40.7109375" customWidth="1"/>
    <col min="2" max="2" width="2.7109375" customWidth="1"/>
    <col min="3" max="3" width="13.7109375" customWidth="1"/>
    <col min="4" max="4" width="2.7109375" customWidth="1"/>
    <col min="5" max="5" width="18.7109375" customWidth="1"/>
    <col min="6" max="6" width="2.7109375" customWidth="1"/>
    <col min="7" max="7" width="18.7109375" customWidth="1"/>
    <col min="8" max="8" width="2.7109375" customWidth="1"/>
    <col min="9" max="9" width="18.7109375" customWidth="1"/>
    <col min="10" max="10" width="2.7109375" hidden="1" customWidth="1"/>
    <col min="11" max="11" width="15.7109375" hidden="1" customWidth="1"/>
    <col min="12" max="12" width="2.7109375" hidden="1" customWidth="1"/>
    <col min="13" max="13" width="15.7109375" hidden="1" customWidth="1"/>
    <col min="14" max="14" width="2.7109375" hidden="1" customWidth="1"/>
    <col min="15" max="15" width="15.7109375" hidden="1" customWidth="1"/>
    <col min="16" max="16" width="2.7109375" hidden="1" customWidth="1"/>
    <col min="17" max="17" width="15.7109375" hidden="1" customWidth="1"/>
    <col min="18" max="18" width="2.7109375" hidden="1" customWidth="1"/>
    <col min="19" max="19" width="15.7109375" hidden="1" customWidth="1"/>
    <col min="20" max="20" width="2.7109375" hidden="1" customWidth="1"/>
    <col min="21" max="21" width="15.7109375" hidden="1" customWidth="1"/>
    <col min="22" max="22" width="2.7109375" hidden="1" customWidth="1"/>
    <col min="23" max="23" width="15.7109375" hidden="1" customWidth="1"/>
    <col min="24" max="24" width="2.7109375" hidden="1" customWidth="1"/>
    <col min="25" max="25" width="15.7109375" hidden="1" customWidth="1"/>
    <col min="26" max="26" width="2.7109375" customWidth="1"/>
    <col min="27" max="27" width="15.7109375" customWidth="1"/>
    <col min="28" max="28" width="2.7109375" customWidth="1"/>
    <col min="29" max="29" width="15.7109375" customWidth="1"/>
    <col min="30" max="30" width="2.7109375" customWidth="1"/>
    <col min="31" max="31" width="15.7109375" customWidth="1"/>
    <col min="32" max="32" width="2.7109375" customWidth="1"/>
    <col min="33" max="33" width="15.7109375" customWidth="1"/>
    <col min="34" max="34" width="2.7109375" customWidth="1"/>
    <col min="35" max="35" width="15.7109375" customWidth="1"/>
    <col min="36" max="36" width="2.7109375" customWidth="1"/>
    <col min="37" max="37" width="15.7109375" customWidth="1"/>
    <col min="38" max="38" width="2.7109375" customWidth="1"/>
    <col min="39" max="39" width="15.7109375" customWidth="1"/>
    <col min="40" max="40" width="2.7109375" customWidth="1"/>
    <col min="41" max="41" width="15.7109375" customWidth="1"/>
    <col min="42" max="42" width="2.7109375" customWidth="1"/>
    <col min="43" max="43" width="15.7109375" customWidth="1"/>
    <col min="44" max="44" width="2.7109375" customWidth="1"/>
    <col min="45" max="45" width="15.7109375" customWidth="1"/>
    <col min="46" max="46" width="2.7109375" customWidth="1"/>
    <col min="47" max="47" width="15.7109375" customWidth="1"/>
    <col min="48" max="48" width="2.7109375" customWidth="1"/>
    <col min="49" max="49" width="15.7109375" customWidth="1"/>
    <col min="50" max="50" width="2.7109375" customWidth="1"/>
    <col min="51" max="51" width="15.7109375" customWidth="1"/>
    <col min="52" max="52" width="2.7109375" customWidth="1"/>
    <col min="53" max="53" width="15.7109375" customWidth="1"/>
    <col min="54" max="54" width="2.7109375" customWidth="1"/>
    <col min="55" max="55" width="15.7109375" customWidth="1"/>
    <col min="56" max="56" width="2.7109375" customWidth="1"/>
    <col min="57" max="57" width="15.7109375" customWidth="1"/>
    <col min="58" max="58" width="2.7109375" customWidth="1"/>
    <col min="59" max="59" width="15.7109375" customWidth="1"/>
    <col min="60" max="60" width="2.7109375" customWidth="1"/>
    <col min="61" max="61" width="15.7109375" customWidth="1"/>
    <col min="62" max="62" width="2.7109375" customWidth="1"/>
    <col min="63" max="63" width="15.7109375" customWidth="1"/>
    <col min="64" max="72" width="2.7109375" customWidth="1"/>
  </cols>
  <sheetData>
    <row r="1" spans="1:72" ht="18.75" x14ac:dyDescent="0.3">
      <c r="A1" s="34">
        <v>43447</v>
      </c>
      <c r="B1" s="35"/>
      <c r="C1" s="35"/>
      <c r="D1" s="35"/>
      <c r="E1" s="36" t="s">
        <v>2</v>
      </c>
      <c r="F1" s="35"/>
      <c r="G1" s="36" t="s">
        <v>50</v>
      </c>
      <c r="H1" s="35"/>
      <c r="I1" s="37" t="s">
        <v>50</v>
      </c>
      <c r="J1" s="3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8"/>
      <c r="AF1" s="35"/>
      <c r="AG1" s="35"/>
      <c r="AH1" s="35"/>
      <c r="AI1" s="35"/>
      <c r="AJ1" s="35"/>
      <c r="AW1" s="1"/>
      <c r="AY1" s="1"/>
    </row>
    <row r="2" spans="1:72" ht="18.75" x14ac:dyDescent="0.3">
      <c r="A2" s="36" t="s">
        <v>3</v>
      </c>
      <c r="B2" s="4"/>
      <c r="C2" s="36" t="s">
        <v>89</v>
      </c>
      <c r="D2" s="36"/>
      <c r="E2" s="36" t="s">
        <v>23</v>
      </c>
      <c r="F2" s="4"/>
      <c r="G2" s="36" t="s">
        <v>49</v>
      </c>
      <c r="H2" s="4"/>
      <c r="I2" s="37" t="s">
        <v>49</v>
      </c>
      <c r="J2" s="3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0"/>
      <c r="AF2" s="4"/>
      <c r="AG2" s="4"/>
      <c r="AH2" s="4"/>
      <c r="AI2" s="4"/>
      <c r="AJ2" s="4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8.75" x14ac:dyDescent="0.3">
      <c r="A3" s="4" t="s">
        <v>22</v>
      </c>
      <c r="B3" s="4"/>
      <c r="C3" s="36" t="s">
        <v>90</v>
      </c>
      <c r="D3" s="36"/>
      <c r="E3" s="36" t="s">
        <v>135</v>
      </c>
      <c r="F3" s="4"/>
      <c r="G3" s="36" t="s">
        <v>136</v>
      </c>
      <c r="H3" s="4"/>
      <c r="I3" s="37" t="s">
        <v>87</v>
      </c>
      <c r="J3" s="37"/>
      <c r="K3" s="36" t="s">
        <v>84</v>
      </c>
      <c r="L3" s="4"/>
      <c r="M3" s="36" t="s">
        <v>83</v>
      </c>
      <c r="N3" s="4"/>
      <c r="O3" s="36" t="s">
        <v>77</v>
      </c>
      <c r="P3" s="4"/>
      <c r="Q3" s="36" t="s">
        <v>68</v>
      </c>
      <c r="R3" s="4"/>
      <c r="S3" s="36" t="s">
        <v>54</v>
      </c>
      <c r="T3" s="4"/>
      <c r="U3" s="36" t="s">
        <v>53</v>
      </c>
      <c r="V3" s="4"/>
      <c r="W3" s="36" t="s">
        <v>46</v>
      </c>
      <c r="X3" s="4"/>
      <c r="Y3" s="36" t="s">
        <v>45</v>
      </c>
      <c r="Z3" s="36"/>
      <c r="AA3" s="36" t="s">
        <v>45</v>
      </c>
      <c r="AB3" s="4"/>
      <c r="AC3" s="36" t="s">
        <v>44</v>
      </c>
      <c r="AD3" s="4"/>
      <c r="AE3" s="39" t="s">
        <v>85</v>
      </c>
      <c r="AF3" s="4"/>
      <c r="AG3" s="36" t="s">
        <v>43</v>
      </c>
      <c r="AH3" s="4"/>
      <c r="AI3" s="36" t="s">
        <v>42</v>
      </c>
      <c r="AJ3" s="36"/>
      <c r="AK3" s="8"/>
      <c r="AL3" s="8"/>
      <c r="AM3" s="8"/>
      <c r="AN3" s="8"/>
      <c r="AO3" s="8"/>
      <c r="AP3" s="8"/>
      <c r="AQ3" s="8"/>
      <c r="AR3" s="8"/>
      <c r="AS3" s="8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8.75" x14ac:dyDescent="0.3">
      <c r="A4" s="3" t="s">
        <v>1</v>
      </c>
      <c r="B4" s="3"/>
      <c r="C4" s="3" t="s">
        <v>56</v>
      </c>
      <c r="D4" s="3"/>
      <c r="E4" s="3" t="s">
        <v>47</v>
      </c>
      <c r="F4" s="3"/>
      <c r="G4" s="3" t="s">
        <v>47</v>
      </c>
      <c r="H4" s="3"/>
      <c r="I4" s="12" t="s">
        <v>47</v>
      </c>
      <c r="J4" s="12"/>
      <c r="K4" s="3" t="s">
        <v>0</v>
      </c>
      <c r="L4" s="3"/>
      <c r="M4" s="3" t="s">
        <v>0</v>
      </c>
      <c r="N4" s="3"/>
      <c r="O4" s="3" t="s">
        <v>0</v>
      </c>
      <c r="P4" s="3"/>
      <c r="Q4" s="3" t="s">
        <v>0</v>
      </c>
      <c r="R4" s="3"/>
      <c r="S4" s="3" t="s">
        <v>0</v>
      </c>
      <c r="T4" s="1"/>
      <c r="U4" s="3" t="s">
        <v>0</v>
      </c>
      <c r="V4" s="1"/>
      <c r="W4" s="3" t="s">
        <v>0</v>
      </c>
      <c r="X4" s="1"/>
      <c r="Y4" s="3" t="s">
        <v>0</v>
      </c>
      <c r="Z4" s="3"/>
      <c r="AA4" s="3" t="s">
        <v>0</v>
      </c>
      <c r="AB4" s="1"/>
      <c r="AC4" s="3" t="s">
        <v>0</v>
      </c>
      <c r="AD4" s="1"/>
      <c r="AE4" s="16" t="s">
        <v>0</v>
      </c>
      <c r="AF4" s="1"/>
      <c r="AG4" s="3" t="s">
        <v>0</v>
      </c>
      <c r="AH4" s="1"/>
      <c r="AI4" s="3" t="s">
        <v>0</v>
      </c>
      <c r="AJ4" s="1"/>
      <c r="AK4" s="3"/>
      <c r="AL4" s="1"/>
      <c r="AM4" s="3"/>
      <c r="AN4" s="1"/>
      <c r="AO4" s="3"/>
      <c r="AP4" s="1"/>
      <c r="AQ4" s="3"/>
      <c r="AR4" s="1"/>
      <c r="AS4" s="3"/>
      <c r="AT4" s="1"/>
      <c r="AU4" s="3"/>
      <c r="AV4" s="1"/>
      <c r="AW4" s="3"/>
      <c r="AX4" s="1"/>
      <c r="AY4" s="3"/>
      <c r="AZ4" s="1"/>
      <c r="BA4" s="3"/>
      <c r="BB4" s="1"/>
      <c r="BC4" s="3"/>
      <c r="BD4" s="1"/>
      <c r="BE4" s="3"/>
      <c r="BF4" s="1"/>
      <c r="BG4" s="3"/>
      <c r="BH4" s="1"/>
      <c r="BI4" s="3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8.75" x14ac:dyDescent="0.3">
      <c r="A5" s="4" t="s">
        <v>3</v>
      </c>
      <c r="B5" s="4"/>
      <c r="C5" s="36"/>
      <c r="D5" s="4"/>
      <c r="E5" s="7"/>
      <c r="F5" s="4"/>
      <c r="G5" s="2" t="s">
        <v>2</v>
      </c>
      <c r="H5" s="2"/>
      <c r="I5" s="7"/>
      <c r="J5" s="7"/>
      <c r="K5" s="10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2"/>
      <c r="AV5" s="2"/>
      <c r="AW5" s="7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8.75" x14ac:dyDescent="0.3">
      <c r="A6" s="20" t="s">
        <v>71</v>
      </c>
      <c r="B6" s="20"/>
      <c r="C6" s="51"/>
      <c r="D6" s="20"/>
      <c r="E6" s="17"/>
      <c r="F6" s="20"/>
      <c r="G6" s="17"/>
      <c r="H6" s="17"/>
      <c r="I6" s="17"/>
      <c r="J6" s="17"/>
      <c r="K6" s="26"/>
      <c r="L6" s="20"/>
      <c r="M6" s="20"/>
      <c r="N6" s="20"/>
      <c r="O6" s="20"/>
      <c r="P6" s="20"/>
      <c r="Q6" s="20"/>
      <c r="R6" s="20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7"/>
      <c r="AF6" s="15"/>
      <c r="AG6" s="15"/>
      <c r="AH6" s="15"/>
      <c r="AI6" s="1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2"/>
      <c r="AV6" s="2"/>
      <c r="AW6" s="7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8.75" x14ac:dyDescent="0.3">
      <c r="A7" s="49" t="s">
        <v>14</v>
      </c>
      <c r="B7" s="11"/>
      <c r="C7" s="52" t="s">
        <v>93</v>
      </c>
      <c r="D7" s="11"/>
      <c r="E7" s="7">
        <v>280000</v>
      </c>
      <c r="F7" s="11"/>
      <c r="G7" s="7">
        <f t="shared" ref="G7:G13" si="0">SUM(K7:AI7)</f>
        <v>554227</v>
      </c>
      <c r="H7" s="7"/>
      <c r="I7" s="7">
        <v>350500</v>
      </c>
      <c r="J7" s="7"/>
      <c r="K7" s="7"/>
      <c r="L7" s="1"/>
      <c r="M7" s="7"/>
      <c r="N7" s="1"/>
      <c r="O7" s="7"/>
      <c r="P7" s="1"/>
      <c r="Q7" s="2"/>
      <c r="R7" s="1"/>
      <c r="S7" s="2"/>
      <c r="T7" s="1"/>
      <c r="U7" s="2"/>
      <c r="V7" s="1"/>
      <c r="W7" s="2"/>
      <c r="X7" s="1"/>
      <c r="Y7" s="2"/>
      <c r="Z7" s="2"/>
      <c r="AA7" s="2">
        <v>0</v>
      </c>
      <c r="AB7" s="1"/>
      <c r="AC7" s="2">
        <v>0</v>
      </c>
      <c r="AD7" s="1"/>
      <c r="AE7" s="2">
        <v>0</v>
      </c>
      <c r="AF7" s="1"/>
      <c r="AG7" s="2">
        <v>0</v>
      </c>
      <c r="AH7" s="1"/>
      <c r="AI7" s="7">
        <v>554227</v>
      </c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2"/>
      <c r="AV7" s="2"/>
      <c r="AW7" s="7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8.75" x14ac:dyDescent="0.3">
      <c r="A8" s="49" t="s">
        <v>12</v>
      </c>
      <c r="B8" s="11"/>
      <c r="C8" s="52" t="s">
        <v>94</v>
      </c>
      <c r="D8" s="11"/>
      <c r="E8" s="7">
        <v>380000</v>
      </c>
      <c r="F8" s="11"/>
      <c r="G8" s="7">
        <f t="shared" si="0"/>
        <v>167923</v>
      </c>
      <c r="H8" s="7"/>
      <c r="I8" s="7">
        <v>176053</v>
      </c>
      <c r="J8" s="7"/>
      <c r="K8" s="7"/>
      <c r="L8" s="1"/>
      <c r="M8" s="7"/>
      <c r="N8" s="1"/>
      <c r="O8" s="7"/>
      <c r="P8" s="1"/>
      <c r="Q8" s="2"/>
      <c r="R8" s="1"/>
      <c r="S8" s="2"/>
      <c r="T8" s="1"/>
      <c r="U8" s="2"/>
      <c r="V8" s="1"/>
      <c r="W8" s="2"/>
      <c r="X8" s="1"/>
      <c r="Y8" s="2"/>
      <c r="Z8" s="2"/>
      <c r="AA8" s="2">
        <v>33893</v>
      </c>
      <c r="AB8" s="1"/>
      <c r="AC8" s="2">
        <v>34586</v>
      </c>
      <c r="AD8" s="1"/>
      <c r="AE8" s="2">
        <v>28706</v>
      </c>
      <c r="AF8" s="1"/>
      <c r="AG8" s="2">
        <v>35875</v>
      </c>
      <c r="AH8" s="1"/>
      <c r="AI8" s="7">
        <v>34863</v>
      </c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2"/>
      <c r="AV8" s="2"/>
      <c r="AW8" s="7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8.75" x14ac:dyDescent="0.3">
      <c r="A9" s="49" t="s">
        <v>13</v>
      </c>
      <c r="B9" s="11"/>
      <c r="C9" s="52" t="s">
        <v>95</v>
      </c>
      <c r="D9" s="11"/>
      <c r="E9" s="7">
        <v>40000</v>
      </c>
      <c r="F9" s="11"/>
      <c r="G9" s="7">
        <f t="shared" si="0"/>
        <v>43199</v>
      </c>
      <c r="H9" s="7"/>
      <c r="I9" s="7">
        <v>21463</v>
      </c>
      <c r="J9" s="7"/>
      <c r="K9" s="7"/>
      <c r="L9" s="1"/>
      <c r="M9" s="7"/>
      <c r="N9" s="1"/>
      <c r="O9" s="7"/>
      <c r="P9" s="1"/>
      <c r="Q9" s="7"/>
      <c r="R9" s="1"/>
      <c r="S9" s="2"/>
      <c r="T9" s="1"/>
      <c r="U9" s="2"/>
      <c r="V9" s="1"/>
      <c r="W9" s="2"/>
      <c r="X9" s="1"/>
      <c r="Y9" s="7"/>
      <c r="Z9" s="7"/>
      <c r="AA9" s="7">
        <v>15066</v>
      </c>
      <c r="AB9" s="1"/>
      <c r="AC9" s="7">
        <v>17415</v>
      </c>
      <c r="AD9" s="1"/>
      <c r="AE9" s="2">
        <v>0</v>
      </c>
      <c r="AF9" s="1"/>
      <c r="AG9" s="2">
        <v>10718</v>
      </c>
      <c r="AH9" s="1"/>
      <c r="AI9" s="7">
        <v>0</v>
      </c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2"/>
      <c r="AV9" s="2"/>
      <c r="AW9" s="7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8.75" x14ac:dyDescent="0.3">
      <c r="A10" s="49" t="s">
        <v>16</v>
      </c>
      <c r="B10" s="11"/>
      <c r="C10" s="52" t="s">
        <v>96</v>
      </c>
      <c r="D10" s="11"/>
      <c r="E10" s="7">
        <v>2400</v>
      </c>
      <c r="F10" s="11"/>
      <c r="G10" s="7">
        <f t="shared" si="0"/>
        <v>1177</v>
      </c>
      <c r="H10" s="7"/>
      <c r="I10" s="7">
        <v>1184</v>
      </c>
      <c r="J10" s="7"/>
      <c r="K10" s="7"/>
      <c r="L10" s="1"/>
      <c r="M10" s="7"/>
      <c r="N10" s="1"/>
      <c r="O10" s="7"/>
      <c r="P10" s="1"/>
      <c r="Q10" s="2"/>
      <c r="R10" s="1"/>
      <c r="S10" s="2"/>
      <c r="T10" s="1"/>
      <c r="U10" s="2"/>
      <c r="V10" s="1"/>
      <c r="W10" s="2"/>
      <c r="X10" s="1"/>
      <c r="Y10" s="2"/>
      <c r="Z10" s="2"/>
      <c r="AA10" s="2">
        <v>0</v>
      </c>
      <c r="AB10" s="1"/>
      <c r="AC10" s="2">
        <v>1177</v>
      </c>
      <c r="AD10" s="1"/>
      <c r="AE10" s="2">
        <v>0</v>
      </c>
      <c r="AF10" s="1"/>
      <c r="AG10" s="2">
        <v>0</v>
      </c>
      <c r="AH10" s="1"/>
      <c r="AI10" s="7">
        <v>0</v>
      </c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2"/>
      <c r="AV10" s="2"/>
      <c r="AW10" s="7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8.75" x14ac:dyDescent="0.3">
      <c r="A11" s="49" t="s">
        <v>11</v>
      </c>
      <c r="B11" s="11"/>
      <c r="C11" s="52" t="s">
        <v>97</v>
      </c>
      <c r="D11" s="11"/>
      <c r="E11" s="7">
        <v>52600</v>
      </c>
      <c r="F11" s="11"/>
      <c r="G11" s="7">
        <f t="shared" si="0"/>
        <v>13882</v>
      </c>
      <c r="H11" s="7"/>
      <c r="I11" s="7">
        <v>13293</v>
      </c>
      <c r="J11" s="7"/>
      <c r="K11" s="7"/>
      <c r="L11" s="11"/>
      <c r="M11" s="7"/>
      <c r="N11" s="11"/>
      <c r="O11" s="7"/>
      <c r="P11" s="11"/>
      <c r="Q11" s="7"/>
      <c r="R11" s="11"/>
      <c r="S11" s="7"/>
      <c r="T11" s="11"/>
      <c r="U11" s="7"/>
      <c r="V11" s="11"/>
      <c r="W11" s="7"/>
      <c r="X11" s="11"/>
      <c r="Y11" s="7"/>
      <c r="Z11" s="7"/>
      <c r="AA11" s="7">
        <v>13882</v>
      </c>
      <c r="AB11" s="11"/>
      <c r="AC11" s="7">
        <v>0</v>
      </c>
      <c r="AD11" s="11"/>
      <c r="AE11" s="7">
        <v>0</v>
      </c>
      <c r="AF11" s="11"/>
      <c r="AG11" s="7">
        <v>0</v>
      </c>
      <c r="AH11" s="11"/>
      <c r="AI11" s="7">
        <v>0</v>
      </c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2"/>
      <c r="AV11" s="2"/>
      <c r="AW11" s="7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8.75" x14ac:dyDescent="0.3">
      <c r="A12" s="49" t="s">
        <v>15</v>
      </c>
      <c r="B12" s="11"/>
      <c r="C12" s="52" t="s">
        <v>98</v>
      </c>
      <c r="D12" s="11"/>
      <c r="E12" s="7">
        <v>95000</v>
      </c>
      <c r="F12" s="11"/>
      <c r="G12" s="7">
        <f t="shared" si="0"/>
        <v>84789</v>
      </c>
      <c r="H12" s="7"/>
      <c r="I12" s="7">
        <v>62251</v>
      </c>
      <c r="J12" s="7"/>
      <c r="K12" s="7"/>
      <c r="L12" s="1"/>
      <c r="M12" s="7"/>
      <c r="N12" s="1"/>
      <c r="O12" s="7"/>
      <c r="P12" s="1"/>
      <c r="Q12" s="7"/>
      <c r="R12" s="1"/>
      <c r="S12" s="2"/>
      <c r="T12" s="1"/>
      <c r="U12" s="2"/>
      <c r="V12" s="1"/>
      <c r="W12" s="2"/>
      <c r="X12" s="1"/>
      <c r="Y12" s="2"/>
      <c r="Z12" s="2"/>
      <c r="AA12" s="2">
        <v>13747</v>
      </c>
      <c r="AB12" s="1"/>
      <c r="AC12" s="2">
        <v>9731</v>
      </c>
      <c r="AD12" s="1"/>
      <c r="AE12" s="2">
        <v>13825</v>
      </c>
      <c r="AF12" s="1"/>
      <c r="AG12" s="2">
        <v>31966</v>
      </c>
      <c r="AH12" s="1"/>
      <c r="AI12" s="7">
        <v>15520</v>
      </c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2"/>
      <c r="AV12" s="2"/>
      <c r="AW12" s="7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8.75" x14ac:dyDescent="0.3">
      <c r="A13" s="49" t="s">
        <v>8</v>
      </c>
      <c r="B13" s="11"/>
      <c r="C13" s="52" t="s">
        <v>99</v>
      </c>
      <c r="D13" s="11"/>
      <c r="E13" s="7">
        <v>0</v>
      </c>
      <c r="F13" s="11"/>
      <c r="G13" s="7">
        <f t="shared" si="0"/>
        <v>0</v>
      </c>
      <c r="H13" s="7"/>
      <c r="I13" s="7">
        <v>738</v>
      </c>
      <c r="J13" s="7"/>
      <c r="K13" s="7"/>
      <c r="L13" s="1"/>
      <c r="M13" s="7"/>
      <c r="N13" s="1"/>
      <c r="O13" s="14"/>
      <c r="P13" s="1"/>
      <c r="Q13" s="2"/>
      <c r="R13" s="1"/>
      <c r="S13" s="2"/>
      <c r="T13" s="1"/>
      <c r="U13" s="2"/>
      <c r="V13" s="1"/>
      <c r="W13" s="2"/>
      <c r="X13" s="1"/>
      <c r="Y13" s="2"/>
      <c r="Z13" s="2"/>
      <c r="AA13" s="2">
        <v>0</v>
      </c>
      <c r="AB13" s="1"/>
      <c r="AC13" s="2">
        <v>0</v>
      </c>
      <c r="AD13" s="1"/>
      <c r="AE13" s="2">
        <v>0</v>
      </c>
      <c r="AF13" s="1"/>
      <c r="AG13" s="2">
        <v>0</v>
      </c>
      <c r="AH13" s="1"/>
      <c r="AI13" s="7">
        <v>0</v>
      </c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2"/>
      <c r="AV13" s="2"/>
      <c r="AW13" s="7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8.75" x14ac:dyDescent="0.3">
      <c r="A14" s="3" t="s">
        <v>1</v>
      </c>
      <c r="B14" s="3"/>
      <c r="C14" s="53" t="s">
        <v>56</v>
      </c>
      <c r="D14" s="3"/>
      <c r="E14" s="3" t="s">
        <v>47</v>
      </c>
      <c r="F14" s="3"/>
      <c r="G14" s="12" t="s">
        <v>47</v>
      </c>
      <c r="H14" s="3"/>
      <c r="I14" s="12" t="s">
        <v>47</v>
      </c>
      <c r="J14" s="12"/>
      <c r="K14" s="12" t="s">
        <v>137</v>
      </c>
      <c r="L14" s="3"/>
      <c r="M14" s="12" t="s">
        <v>137</v>
      </c>
      <c r="N14" s="3"/>
      <c r="O14" s="12" t="s">
        <v>137</v>
      </c>
      <c r="P14" s="3"/>
      <c r="Q14" s="12" t="s">
        <v>137</v>
      </c>
      <c r="R14" s="3"/>
      <c r="S14" s="12" t="s">
        <v>137</v>
      </c>
      <c r="T14" s="1"/>
      <c r="U14" s="12" t="s">
        <v>137</v>
      </c>
      <c r="V14" s="1"/>
      <c r="W14" s="12" t="s">
        <v>137</v>
      </c>
      <c r="X14" s="1"/>
      <c r="Y14" s="12" t="s">
        <v>137</v>
      </c>
      <c r="Z14" s="12"/>
      <c r="AA14" s="3" t="s">
        <v>0</v>
      </c>
      <c r="AB14" s="1"/>
      <c r="AC14" s="12" t="s">
        <v>137</v>
      </c>
      <c r="AD14" s="1"/>
      <c r="AE14" s="12" t="s">
        <v>137</v>
      </c>
      <c r="AF14" s="1"/>
      <c r="AG14" s="12" t="s">
        <v>137</v>
      </c>
      <c r="AH14" s="1"/>
      <c r="AI14" s="12" t="s">
        <v>137</v>
      </c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2"/>
      <c r="AV14" s="2"/>
      <c r="AW14" s="7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8.75" x14ac:dyDescent="0.3">
      <c r="A15" s="11" t="s">
        <v>73</v>
      </c>
      <c r="B15" s="11"/>
      <c r="C15" s="52"/>
      <c r="D15" s="11"/>
      <c r="E15" s="7">
        <f>SUM(E7:E13)</f>
        <v>850000</v>
      </c>
      <c r="F15" s="11"/>
      <c r="G15" s="7">
        <f>SUM(G7:G13)</f>
        <v>865197</v>
      </c>
      <c r="H15" s="7"/>
      <c r="I15" s="7">
        <f>SUM(I7:I13)</f>
        <v>625482</v>
      </c>
      <c r="J15" s="7"/>
      <c r="K15" s="7">
        <f>SUM(K7:K13)</f>
        <v>0</v>
      </c>
      <c r="L15" s="1"/>
      <c r="M15" s="7">
        <f>SUM(M7:M13)</f>
        <v>0</v>
      </c>
      <c r="N15" s="1"/>
      <c r="O15" s="7">
        <f>SUM(O7:O13)</f>
        <v>0</v>
      </c>
      <c r="P15" s="1"/>
      <c r="Q15" s="7">
        <f>SUM(Q7:Q13)</f>
        <v>0</v>
      </c>
      <c r="R15" s="1"/>
      <c r="S15" s="7">
        <f>SUM(S7:S13)</f>
        <v>0</v>
      </c>
      <c r="T15" s="1"/>
      <c r="U15" s="7">
        <f>SUM(U7:U13)</f>
        <v>0</v>
      </c>
      <c r="V15" s="1"/>
      <c r="W15" s="7">
        <f>SUM(W7:W13)</f>
        <v>0</v>
      </c>
      <c r="X15" s="1"/>
      <c r="Y15" s="7">
        <f>SUM(Y7:Y13)</f>
        <v>0</v>
      </c>
      <c r="Z15" s="7"/>
      <c r="AA15" s="7">
        <f>SUM(AA7:AA13)</f>
        <v>76588</v>
      </c>
      <c r="AB15" s="7">
        <f>SUM(AB7:AB13)</f>
        <v>0</v>
      </c>
      <c r="AC15" s="7">
        <f>SUM(AC7:AC13)</f>
        <v>62909</v>
      </c>
      <c r="AD15" s="1"/>
      <c r="AE15" s="7">
        <f>SUM(AE7:AE13)</f>
        <v>42531</v>
      </c>
      <c r="AF15" s="1"/>
      <c r="AG15" s="7">
        <f>SUM(AG7:AG13)</f>
        <v>78559</v>
      </c>
      <c r="AH15" s="1"/>
      <c r="AI15" s="7">
        <f>SUM(AI7:AI13)</f>
        <v>604610</v>
      </c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2"/>
      <c r="AV15" s="2"/>
      <c r="AW15" s="7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8.75" x14ac:dyDescent="0.3">
      <c r="A16" s="11"/>
      <c r="B16" s="11"/>
      <c r="C16" s="52"/>
      <c r="D16" s="11"/>
      <c r="E16" s="7"/>
      <c r="F16" s="11"/>
      <c r="G16" s="7"/>
      <c r="H16" s="7"/>
      <c r="I16" s="7"/>
      <c r="J16" s="7"/>
      <c r="K16" s="2"/>
      <c r="L16" s="1"/>
      <c r="M16" s="7"/>
      <c r="N16" s="1"/>
      <c r="O16" s="14"/>
      <c r="P16" s="1"/>
      <c r="Q16" s="2"/>
      <c r="R16" s="1"/>
      <c r="S16" s="2"/>
      <c r="T16" s="1"/>
      <c r="U16" s="2"/>
      <c r="V16" s="1"/>
      <c r="W16" s="2"/>
      <c r="X16" s="1"/>
      <c r="Y16" s="2"/>
      <c r="Z16" s="2"/>
      <c r="AA16" s="2"/>
      <c r="AB16" s="1"/>
      <c r="AC16" s="1"/>
      <c r="AD16" s="1"/>
      <c r="AE16" s="2"/>
      <c r="AF16" s="1"/>
      <c r="AG16" s="2"/>
      <c r="AH16" s="1"/>
      <c r="AI16" s="7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2"/>
      <c r="AV16" s="2"/>
      <c r="AW16" s="7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8.75" x14ac:dyDescent="0.3">
      <c r="A17" s="15" t="s">
        <v>70</v>
      </c>
      <c r="B17" s="15"/>
      <c r="C17" s="54"/>
      <c r="D17" s="15"/>
      <c r="E17" s="17"/>
      <c r="F17" s="15"/>
      <c r="G17" s="17"/>
      <c r="H17" s="17"/>
      <c r="I17" s="17"/>
      <c r="J17" s="17"/>
      <c r="K17" s="17"/>
      <c r="L17" s="15"/>
      <c r="M17" s="17"/>
      <c r="N17" s="15"/>
      <c r="O17" s="17"/>
      <c r="P17" s="15"/>
      <c r="Q17" s="17"/>
      <c r="R17" s="15"/>
      <c r="S17" s="17"/>
      <c r="T17" s="15"/>
      <c r="U17" s="17"/>
      <c r="V17" s="15"/>
      <c r="W17" s="17"/>
      <c r="X17" s="15"/>
      <c r="Y17" s="17"/>
      <c r="Z17" s="17"/>
      <c r="AA17" s="17"/>
      <c r="AB17" s="15"/>
      <c r="AC17" s="15"/>
      <c r="AD17" s="15"/>
      <c r="AE17" s="17"/>
      <c r="AF17" s="15"/>
      <c r="AG17" s="17"/>
      <c r="AH17" s="15"/>
      <c r="AI17" s="17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"/>
      <c r="AV17" s="2"/>
      <c r="AW17" s="7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8.75" x14ac:dyDescent="0.3">
      <c r="A18" s="49" t="s">
        <v>17</v>
      </c>
      <c r="B18" s="11"/>
      <c r="C18" s="52" t="s">
        <v>100</v>
      </c>
      <c r="D18" s="11"/>
      <c r="E18" s="7">
        <v>10000</v>
      </c>
      <c r="F18" s="11"/>
      <c r="G18" s="7">
        <f>SUM(K18:AI18)</f>
        <v>3891</v>
      </c>
      <c r="H18" s="7"/>
      <c r="I18" s="7">
        <v>3940</v>
      </c>
      <c r="J18" s="7"/>
      <c r="K18" s="7"/>
      <c r="L18" s="1"/>
      <c r="M18" s="7"/>
      <c r="N18" s="1"/>
      <c r="O18" s="7"/>
      <c r="P18" s="1"/>
      <c r="Q18" s="2"/>
      <c r="R18" s="1"/>
      <c r="S18" s="2"/>
      <c r="T18" s="1"/>
      <c r="U18" s="2"/>
      <c r="V18" s="1"/>
      <c r="W18" s="2"/>
      <c r="X18" s="1"/>
      <c r="Y18" s="2"/>
      <c r="Z18" s="2"/>
      <c r="AA18" s="2">
        <v>776</v>
      </c>
      <c r="AB18" s="1"/>
      <c r="AC18" s="2">
        <v>776</v>
      </c>
      <c r="AD18" s="1"/>
      <c r="AE18" s="2">
        <v>776</v>
      </c>
      <c r="AF18" s="1"/>
      <c r="AG18" s="2">
        <v>776</v>
      </c>
      <c r="AH18" s="1"/>
      <c r="AI18" s="7">
        <v>787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2"/>
      <c r="AV18" s="2"/>
      <c r="AW18" s="7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8.75" x14ac:dyDescent="0.3">
      <c r="A19" s="49" t="s">
        <v>18</v>
      </c>
      <c r="B19" s="11"/>
      <c r="C19" s="52" t="s">
        <v>101</v>
      </c>
      <c r="D19" s="11"/>
      <c r="E19" s="7">
        <v>170000</v>
      </c>
      <c r="F19" s="11"/>
      <c r="G19" s="7">
        <f>SUM(K19:AI19)</f>
        <v>70488</v>
      </c>
      <c r="H19" s="7"/>
      <c r="I19" s="7">
        <v>62118</v>
      </c>
      <c r="J19" s="7"/>
      <c r="K19" s="7"/>
      <c r="L19" s="1"/>
      <c r="M19" s="7"/>
      <c r="N19" s="1"/>
      <c r="O19" s="7"/>
      <c r="P19" s="1"/>
      <c r="Q19" s="2"/>
      <c r="R19" s="1"/>
      <c r="S19" s="2"/>
      <c r="T19" s="1"/>
      <c r="U19" s="2"/>
      <c r="V19" s="1"/>
      <c r="W19" s="2"/>
      <c r="X19" s="1"/>
      <c r="Y19" s="2"/>
      <c r="Z19" s="2"/>
      <c r="AA19" s="2">
        <v>13880</v>
      </c>
      <c r="AB19" s="1"/>
      <c r="AC19" s="2">
        <v>14572</v>
      </c>
      <c r="AD19" s="1"/>
      <c r="AE19" s="2">
        <v>14418</v>
      </c>
      <c r="AF19" s="1"/>
      <c r="AG19" s="2">
        <v>13444</v>
      </c>
      <c r="AH19" s="1"/>
      <c r="AI19" s="7">
        <v>14174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2"/>
      <c r="AV19" s="2"/>
      <c r="AW19" s="7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8.75" x14ac:dyDescent="0.3">
      <c r="A20" s="3" t="s">
        <v>1</v>
      </c>
      <c r="B20" s="3"/>
      <c r="C20" s="53" t="s">
        <v>56</v>
      </c>
      <c r="D20" s="3"/>
      <c r="E20" s="3" t="s">
        <v>47</v>
      </c>
      <c r="F20" s="3"/>
      <c r="G20" s="12" t="s">
        <v>47</v>
      </c>
      <c r="H20" s="3"/>
      <c r="I20" s="12" t="s">
        <v>47</v>
      </c>
      <c r="J20" s="12"/>
      <c r="K20" s="12" t="s">
        <v>137</v>
      </c>
      <c r="L20" s="3"/>
      <c r="M20" s="12" t="s">
        <v>137</v>
      </c>
      <c r="N20" s="3"/>
      <c r="O20" s="12" t="s">
        <v>137</v>
      </c>
      <c r="P20" s="3"/>
      <c r="Q20" s="12" t="s">
        <v>137</v>
      </c>
      <c r="R20" s="3"/>
      <c r="S20" s="12" t="s">
        <v>137</v>
      </c>
      <c r="T20" s="1"/>
      <c r="U20" s="12" t="s">
        <v>137</v>
      </c>
      <c r="V20" s="1"/>
      <c r="W20" s="12" t="s">
        <v>137</v>
      </c>
      <c r="X20" s="1"/>
      <c r="Y20" s="12" t="s">
        <v>137</v>
      </c>
      <c r="Z20" s="12"/>
      <c r="AA20" s="3" t="s">
        <v>0</v>
      </c>
      <c r="AB20" s="1"/>
      <c r="AC20" s="12" t="s">
        <v>137</v>
      </c>
      <c r="AD20" s="1"/>
      <c r="AE20" s="12" t="s">
        <v>137</v>
      </c>
      <c r="AF20" s="1"/>
      <c r="AG20" s="12" t="s">
        <v>137</v>
      </c>
      <c r="AH20" s="1"/>
      <c r="AI20" s="12" t="s">
        <v>137</v>
      </c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2"/>
      <c r="AV20" s="2"/>
      <c r="AW20" s="7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8.75" x14ac:dyDescent="0.3">
      <c r="A21" s="11" t="s">
        <v>73</v>
      </c>
      <c r="B21" s="11"/>
      <c r="C21" s="52"/>
      <c r="D21" s="11"/>
      <c r="E21" s="7">
        <f>+E18+E19</f>
        <v>180000</v>
      </c>
      <c r="F21" s="11"/>
      <c r="G21" s="7">
        <f>+G18+G19</f>
        <v>74379</v>
      </c>
      <c r="H21" s="7"/>
      <c r="I21" s="7">
        <f>+I18+I19</f>
        <v>66058</v>
      </c>
      <c r="J21" s="7"/>
      <c r="K21" s="7">
        <f>+K18+K19</f>
        <v>0</v>
      </c>
      <c r="L21" s="1"/>
      <c r="M21" s="7">
        <f>+M18+M19</f>
        <v>0</v>
      </c>
      <c r="N21" s="1"/>
      <c r="O21" s="7">
        <f>+O18+O19</f>
        <v>0</v>
      </c>
      <c r="P21" s="1"/>
      <c r="Q21" s="7">
        <f>+Q18+Q19</f>
        <v>0</v>
      </c>
      <c r="R21" s="1"/>
      <c r="S21" s="7">
        <f>+S18+S19</f>
        <v>0</v>
      </c>
      <c r="T21" s="1"/>
      <c r="U21" s="7">
        <f>+U18+U19</f>
        <v>0</v>
      </c>
      <c r="V21" s="1"/>
      <c r="W21" s="7">
        <f>+W18+W19</f>
        <v>0</v>
      </c>
      <c r="X21" s="1"/>
      <c r="Y21" s="7">
        <f>+Y18+Y19</f>
        <v>0</v>
      </c>
      <c r="Z21" s="7"/>
      <c r="AA21" s="7">
        <f>+AA18+AA19</f>
        <v>14656</v>
      </c>
      <c r="AB21" s="1"/>
      <c r="AC21" s="7">
        <f>+AC18+AC19</f>
        <v>15348</v>
      </c>
      <c r="AD21" s="1"/>
      <c r="AE21" s="7">
        <f>+AE18+AE19</f>
        <v>15194</v>
      </c>
      <c r="AF21" s="1"/>
      <c r="AG21" s="7">
        <f>+AG18+AG19</f>
        <v>14220</v>
      </c>
      <c r="AH21" s="1"/>
      <c r="AI21" s="7">
        <f>+AI18+AI19</f>
        <v>14961</v>
      </c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"/>
      <c r="AV21" s="2"/>
      <c r="AW21" s="7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8.75" x14ac:dyDescent="0.3">
      <c r="A22" s="11"/>
      <c r="B22" s="11"/>
      <c r="C22" s="52"/>
      <c r="D22" s="11"/>
      <c r="E22" s="7"/>
      <c r="F22" s="11"/>
      <c r="G22" s="7"/>
      <c r="H22" s="7"/>
      <c r="I22" s="7"/>
      <c r="J22" s="7"/>
      <c r="K22" s="7"/>
      <c r="L22" s="11"/>
      <c r="M22" s="7"/>
      <c r="N22" s="1"/>
      <c r="O22" s="7"/>
      <c r="P22" s="1"/>
      <c r="Q22" s="2"/>
      <c r="R22" s="1"/>
      <c r="S22" s="2"/>
      <c r="T22" s="1"/>
      <c r="U22" s="2"/>
      <c r="V22" s="1"/>
      <c r="W22" s="2"/>
      <c r="X22" s="1"/>
      <c r="Y22" s="2"/>
      <c r="Z22" s="2"/>
      <c r="AA22" s="2"/>
      <c r="AB22" s="1"/>
      <c r="AC22" s="1"/>
      <c r="AD22" s="1"/>
      <c r="AE22" s="2"/>
      <c r="AF22" s="1"/>
      <c r="AG22" s="2"/>
      <c r="AH22" s="1"/>
      <c r="AI22" s="7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2"/>
      <c r="AV22" s="2"/>
      <c r="AW22" s="7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8.75" x14ac:dyDescent="0.3">
      <c r="A23" s="15" t="s">
        <v>69</v>
      </c>
      <c r="B23" s="15"/>
      <c r="C23" s="54"/>
      <c r="D23" s="15"/>
      <c r="E23" s="17"/>
      <c r="F23" s="15"/>
      <c r="G23" s="17"/>
      <c r="H23" s="17"/>
      <c r="I23" s="17"/>
      <c r="J23" s="17"/>
      <c r="K23" s="17"/>
      <c r="L23" s="15"/>
      <c r="M23" s="17"/>
      <c r="N23" s="15"/>
      <c r="O23" s="17"/>
      <c r="P23" s="15"/>
      <c r="Q23" s="17"/>
      <c r="R23" s="15"/>
      <c r="S23" s="17"/>
      <c r="T23" s="15"/>
      <c r="U23" s="17"/>
      <c r="V23" s="15"/>
      <c r="W23" s="17"/>
      <c r="X23" s="15"/>
      <c r="Y23" s="17"/>
      <c r="Z23" s="17"/>
      <c r="AA23" s="17"/>
      <c r="AB23" s="15"/>
      <c r="AC23" s="15"/>
      <c r="AD23" s="15"/>
      <c r="AE23" s="17"/>
      <c r="AF23" s="15"/>
      <c r="AG23" s="17"/>
      <c r="AH23" s="15"/>
      <c r="AI23" s="17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2"/>
      <c r="AV23" s="2"/>
      <c r="AW23" s="7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8.75" x14ac:dyDescent="0.3">
      <c r="A24" s="49" t="s">
        <v>4</v>
      </c>
      <c r="B24" s="11"/>
      <c r="C24" s="52" t="s">
        <v>102</v>
      </c>
      <c r="D24" s="11"/>
      <c r="E24" s="7">
        <v>300000</v>
      </c>
      <c r="F24" s="11"/>
      <c r="G24" s="7">
        <f>SUM(K24:AI24)</f>
        <v>254416</v>
      </c>
      <c r="H24" s="7"/>
      <c r="I24" s="7">
        <v>227750</v>
      </c>
      <c r="J24" s="7"/>
      <c r="K24" s="7"/>
      <c r="L24" s="1"/>
      <c r="M24" s="7"/>
      <c r="N24" s="1"/>
      <c r="O24" s="7"/>
      <c r="P24" s="1"/>
      <c r="Q24" s="2"/>
      <c r="R24" s="1"/>
      <c r="S24" s="2"/>
      <c r="T24" s="1"/>
      <c r="U24" s="2"/>
      <c r="V24" s="1"/>
      <c r="W24" s="2"/>
      <c r="X24" s="1"/>
      <c r="Y24" s="2"/>
      <c r="Z24" s="2"/>
      <c r="AA24" s="2">
        <v>50450</v>
      </c>
      <c r="AB24" s="1"/>
      <c r="AC24" s="2">
        <v>77000</v>
      </c>
      <c r="AD24" s="1"/>
      <c r="AE24" s="2">
        <v>34400</v>
      </c>
      <c r="AF24" s="1"/>
      <c r="AG24" s="2">
        <v>49150</v>
      </c>
      <c r="AH24" s="1"/>
      <c r="AI24" s="7">
        <v>43416</v>
      </c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7"/>
      <c r="AV24" s="2"/>
      <c r="AW24" s="7"/>
      <c r="AX24" s="7"/>
      <c r="AY24" s="7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8.75" x14ac:dyDescent="0.3">
      <c r="A25" s="49" t="s">
        <v>5</v>
      </c>
      <c r="B25" s="11"/>
      <c r="C25" s="52" t="s">
        <v>103</v>
      </c>
      <c r="D25" s="11"/>
      <c r="E25" s="7">
        <v>250</v>
      </c>
      <c r="F25" s="11"/>
      <c r="G25" s="7">
        <f>SUM(K25:AI25)</f>
        <v>50</v>
      </c>
      <c r="H25" s="7"/>
      <c r="I25" s="7">
        <v>75</v>
      </c>
      <c r="J25" s="7"/>
      <c r="K25" s="7"/>
      <c r="L25" s="1"/>
      <c r="M25" s="7"/>
      <c r="N25" s="1"/>
      <c r="O25" s="7"/>
      <c r="P25" s="1"/>
      <c r="Q25" s="2"/>
      <c r="R25" s="1"/>
      <c r="S25" s="2"/>
      <c r="T25" s="1"/>
      <c r="U25" s="2"/>
      <c r="V25" s="1"/>
      <c r="W25" s="2"/>
      <c r="X25" s="1"/>
      <c r="Y25" s="2"/>
      <c r="Z25" s="2"/>
      <c r="AA25" s="2">
        <v>25</v>
      </c>
      <c r="AB25" s="1"/>
      <c r="AC25" s="2">
        <v>0</v>
      </c>
      <c r="AD25" s="1"/>
      <c r="AE25" s="2">
        <v>25</v>
      </c>
      <c r="AF25" s="1"/>
      <c r="AG25" s="2">
        <v>0</v>
      </c>
      <c r="AH25" s="1"/>
      <c r="AI25" s="7">
        <v>0</v>
      </c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7"/>
      <c r="AX25" s="7"/>
      <c r="AY25" s="7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8.75" x14ac:dyDescent="0.3">
      <c r="A26" s="49" t="s">
        <v>6</v>
      </c>
      <c r="B26" s="11"/>
      <c r="C26" s="52" t="s">
        <v>103</v>
      </c>
      <c r="D26" s="11"/>
      <c r="E26" s="7">
        <v>0</v>
      </c>
      <c r="F26" s="11"/>
      <c r="G26" s="7">
        <f>SUM(K26:AI26)</f>
        <v>0</v>
      </c>
      <c r="H26" s="7"/>
      <c r="I26" s="7">
        <v>178</v>
      </c>
      <c r="J26" s="7"/>
      <c r="K26" s="7"/>
      <c r="L26" s="1"/>
      <c r="M26" s="7"/>
      <c r="N26" s="1"/>
      <c r="O26" s="7"/>
      <c r="P26" s="1"/>
      <c r="Q26" s="2"/>
      <c r="R26" s="1"/>
      <c r="S26" s="2"/>
      <c r="T26" s="1"/>
      <c r="U26" s="2"/>
      <c r="V26" s="1"/>
      <c r="W26" s="2"/>
      <c r="X26" s="1"/>
      <c r="Y26" s="2"/>
      <c r="Z26" s="2"/>
      <c r="AA26" s="2">
        <v>0</v>
      </c>
      <c r="AB26" s="1"/>
      <c r="AC26" s="2">
        <v>0</v>
      </c>
      <c r="AD26" s="1"/>
      <c r="AE26" s="2">
        <v>0</v>
      </c>
      <c r="AF26" s="1"/>
      <c r="AG26" s="2">
        <v>0</v>
      </c>
      <c r="AH26" s="1"/>
      <c r="AI26" s="7">
        <v>0</v>
      </c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7"/>
      <c r="AX26" s="7"/>
      <c r="AY26" s="7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8.75" x14ac:dyDescent="0.3">
      <c r="A27" s="49" t="s">
        <v>9</v>
      </c>
      <c r="B27" s="11"/>
      <c r="C27" s="52" t="s">
        <v>103</v>
      </c>
      <c r="D27" s="11"/>
      <c r="E27" s="7">
        <v>0</v>
      </c>
      <c r="F27" s="11"/>
      <c r="G27" s="7">
        <f>SUM(K27:AI27)</f>
        <v>300</v>
      </c>
      <c r="H27" s="7"/>
      <c r="I27" s="7">
        <v>0</v>
      </c>
      <c r="J27" s="7"/>
      <c r="K27" s="7"/>
      <c r="L27" s="1"/>
      <c r="M27" s="7"/>
      <c r="N27" s="1"/>
      <c r="O27" s="7"/>
      <c r="P27" s="1"/>
      <c r="Q27" s="2"/>
      <c r="R27" s="1"/>
      <c r="S27" s="2"/>
      <c r="T27" s="1"/>
      <c r="U27" s="2"/>
      <c r="V27" s="1"/>
      <c r="W27" s="2"/>
      <c r="X27" s="1"/>
      <c r="Y27" s="2"/>
      <c r="Z27" s="2"/>
      <c r="AA27" s="2">
        <v>300</v>
      </c>
      <c r="AB27" s="1"/>
      <c r="AC27" s="2">
        <v>0</v>
      </c>
      <c r="AD27" s="1"/>
      <c r="AE27" s="2">
        <v>0</v>
      </c>
      <c r="AF27" s="1"/>
      <c r="AG27" s="2">
        <v>0</v>
      </c>
      <c r="AH27" s="1"/>
      <c r="AI27" s="7">
        <v>0</v>
      </c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7"/>
      <c r="AX27" s="7"/>
      <c r="AY27" s="7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8.75" x14ac:dyDescent="0.3">
      <c r="A28" s="49" t="s">
        <v>7</v>
      </c>
      <c r="B28" s="11"/>
      <c r="C28" s="52" t="s">
        <v>104</v>
      </c>
      <c r="D28" s="11"/>
      <c r="E28" s="7">
        <v>9750</v>
      </c>
      <c r="F28" s="11"/>
      <c r="G28" s="7">
        <f>SUM(K28:AI28)</f>
        <v>2750</v>
      </c>
      <c r="H28" s="7"/>
      <c r="I28" s="7">
        <v>4000</v>
      </c>
      <c r="J28" s="7"/>
      <c r="K28" s="7"/>
      <c r="L28" s="1"/>
      <c r="M28" s="7"/>
      <c r="N28" s="1"/>
      <c r="O28" s="7"/>
      <c r="P28" s="1"/>
      <c r="Q28" s="2"/>
      <c r="R28" s="1"/>
      <c r="S28" s="2"/>
      <c r="T28" s="1"/>
      <c r="U28" s="2"/>
      <c r="V28" s="1"/>
      <c r="W28" s="2"/>
      <c r="X28" s="1"/>
      <c r="Y28" s="2"/>
      <c r="Z28" s="2"/>
      <c r="AA28" s="2">
        <v>250</v>
      </c>
      <c r="AB28" s="1"/>
      <c r="AC28" s="2">
        <v>750</v>
      </c>
      <c r="AD28" s="1"/>
      <c r="AE28" s="2">
        <v>500</v>
      </c>
      <c r="AF28" s="1"/>
      <c r="AG28" s="2">
        <v>750</v>
      </c>
      <c r="AH28" s="1"/>
      <c r="AI28" s="7">
        <v>500</v>
      </c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7"/>
      <c r="AX28" s="7"/>
      <c r="AY28" s="7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8.75" x14ac:dyDescent="0.3">
      <c r="A29" s="3" t="s">
        <v>1</v>
      </c>
      <c r="B29" s="3"/>
      <c r="C29" s="53" t="s">
        <v>56</v>
      </c>
      <c r="D29" s="3"/>
      <c r="E29" s="3" t="s">
        <v>47</v>
      </c>
      <c r="F29" s="3"/>
      <c r="G29" s="12" t="s">
        <v>47</v>
      </c>
      <c r="H29" s="3"/>
      <c r="I29" s="12" t="s">
        <v>47</v>
      </c>
      <c r="J29" s="12"/>
      <c r="K29" s="12" t="s">
        <v>137</v>
      </c>
      <c r="L29" s="3"/>
      <c r="M29" s="12" t="s">
        <v>137</v>
      </c>
      <c r="N29" s="3"/>
      <c r="O29" s="12" t="s">
        <v>137</v>
      </c>
      <c r="P29" s="3"/>
      <c r="Q29" s="12" t="s">
        <v>137</v>
      </c>
      <c r="R29" s="3"/>
      <c r="S29" s="12" t="s">
        <v>137</v>
      </c>
      <c r="T29" s="1"/>
      <c r="U29" s="12" t="s">
        <v>137</v>
      </c>
      <c r="V29" s="1"/>
      <c r="W29" s="12" t="s">
        <v>137</v>
      </c>
      <c r="X29" s="1"/>
      <c r="Y29" s="12" t="s">
        <v>137</v>
      </c>
      <c r="Z29" s="12"/>
      <c r="AA29" s="3" t="s">
        <v>0</v>
      </c>
      <c r="AB29" s="1"/>
      <c r="AC29" s="12" t="s">
        <v>137</v>
      </c>
      <c r="AD29" s="1"/>
      <c r="AE29" s="12" t="s">
        <v>137</v>
      </c>
      <c r="AF29" s="1"/>
      <c r="AG29" s="12" t="s">
        <v>137</v>
      </c>
      <c r="AH29" s="1"/>
      <c r="AI29" s="12" t="s">
        <v>137</v>
      </c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7"/>
      <c r="AX29" s="7"/>
      <c r="AY29" s="7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8.75" x14ac:dyDescent="0.3">
      <c r="A30" s="11" t="s">
        <v>73</v>
      </c>
      <c r="B30" s="11"/>
      <c r="C30" s="52"/>
      <c r="D30" s="11"/>
      <c r="E30" s="7">
        <f>SUM(E24:E28)</f>
        <v>310000</v>
      </c>
      <c r="F30" s="11"/>
      <c r="G30" s="7">
        <f>SUM(G24:G28)</f>
        <v>257516</v>
      </c>
      <c r="H30" s="7"/>
      <c r="I30" s="7">
        <f>SUM(I24:I28)</f>
        <v>232003</v>
      </c>
      <c r="J30" s="7"/>
      <c r="K30" s="7">
        <f>SUM(K24:K28)</f>
        <v>0</v>
      </c>
      <c r="L30" s="1"/>
      <c r="M30" s="7">
        <f>SUM(M24:M28)</f>
        <v>0</v>
      </c>
      <c r="N30" s="1"/>
      <c r="O30" s="7">
        <f>SUM(O24:O28)</f>
        <v>0</v>
      </c>
      <c r="P30" s="1"/>
      <c r="Q30" s="7">
        <f>SUM(Q24:Q28)</f>
        <v>0</v>
      </c>
      <c r="R30" s="1"/>
      <c r="S30" s="7">
        <f>SUM(S24:S28)</f>
        <v>0</v>
      </c>
      <c r="T30" s="1"/>
      <c r="U30" s="7">
        <f>SUM(U24:U28)</f>
        <v>0</v>
      </c>
      <c r="V30" s="1"/>
      <c r="W30" s="7">
        <f>SUM(W24:W28)</f>
        <v>0</v>
      </c>
      <c r="X30" s="1"/>
      <c r="Y30" s="7">
        <f>SUM(Y24:Y28)</f>
        <v>0</v>
      </c>
      <c r="Z30" s="7"/>
      <c r="AA30" s="7">
        <f>SUM(AA24:AA28)</f>
        <v>51025</v>
      </c>
      <c r="AB30" s="1"/>
      <c r="AC30" s="7">
        <f>SUM(AC24:AC28)</f>
        <v>77750</v>
      </c>
      <c r="AD30" s="1"/>
      <c r="AE30" s="7">
        <f>SUM(AE24:AE28)</f>
        <v>34925</v>
      </c>
      <c r="AF30" s="1"/>
      <c r="AG30" s="7">
        <f>SUM(AG24:AG28)</f>
        <v>49900</v>
      </c>
      <c r="AH30" s="1"/>
      <c r="AI30" s="7">
        <f>SUM(AI24:AI28)</f>
        <v>43916</v>
      </c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7"/>
      <c r="AX30" s="7"/>
      <c r="AY30" s="7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8.75" x14ac:dyDescent="0.3">
      <c r="A31" s="11"/>
      <c r="B31" s="11"/>
      <c r="C31" s="52"/>
      <c r="D31" s="11"/>
      <c r="E31" s="7"/>
      <c r="F31" s="11"/>
      <c r="G31" s="7"/>
      <c r="H31" s="7"/>
      <c r="I31" s="7"/>
      <c r="J31" s="7"/>
      <c r="K31" s="2"/>
      <c r="L31" s="1"/>
      <c r="M31" s="7"/>
      <c r="N31" s="1"/>
      <c r="O31" s="7"/>
      <c r="P31" s="1"/>
      <c r="Q31" s="2"/>
      <c r="R31" s="1"/>
      <c r="S31" s="2"/>
      <c r="T31" s="1"/>
      <c r="U31" s="2"/>
      <c r="V31" s="1"/>
      <c r="W31" s="2"/>
      <c r="X31" s="1"/>
      <c r="Y31" s="2"/>
      <c r="Z31" s="2"/>
      <c r="AA31" s="2"/>
      <c r="AB31" s="1"/>
      <c r="AC31" s="1"/>
      <c r="AD31" s="1"/>
      <c r="AE31" s="2"/>
      <c r="AF31" s="1"/>
      <c r="AG31" s="2"/>
      <c r="AH31" s="1"/>
      <c r="AI31" s="7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7"/>
      <c r="AX31" s="7"/>
      <c r="AY31" s="7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8.75" x14ac:dyDescent="0.3">
      <c r="A32" s="15" t="s">
        <v>72</v>
      </c>
      <c r="B32" s="18"/>
      <c r="C32" s="55"/>
      <c r="D32" s="18"/>
      <c r="E32" s="18"/>
      <c r="F32" s="18"/>
      <c r="G32" s="17" t="s">
        <v>2</v>
      </c>
      <c r="H32" s="18"/>
      <c r="I32" s="18"/>
      <c r="J32" s="18"/>
      <c r="K32" s="19"/>
      <c r="L32" s="18"/>
      <c r="M32" s="19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/>
      <c r="AF32" s="18"/>
      <c r="AG32" s="18"/>
      <c r="AH32" s="18"/>
      <c r="AI32" s="18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7"/>
      <c r="AX32" s="7"/>
      <c r="AY32" s="7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8.75" x14ac:dyDescent="0.3">
      <c r="A33" s="49" t="s">
        <v>10</v>
      </c>
      <c r="B33" s="11"/>
      <c r="C33" s="52" t="s">
        <v>105</v>
      </c>
      <c r="D33" s="11"/>
      <c r="E33" s="7">
        <v>250</v>
      </c>
      <c r="F33" s="11"/>
      <c r="G33" s="7">
        <f>SUM(K33:AI33)</f>
        <v>200</v>
      </c>
      <c r="H33" s="7"/>
      <c r="I33" s="7">
        <v>800</v>
      </c>
      <c r="J33" s="7"/>
      <c r="K33" s="7"/>
      <c r="L33" s="1"/>
      <c r="M33" s="7"/>
      <c r="N33" s="1"/>
      <c r="O33" s="7"/>
      <c r="P33" s="1"/>
      <c r="Q33" s="2"/>
      <c r="R33" s="1"/>
      <c r="S33" s="2"/>
      <c r="T33" s="1"/>
      <c r="U33" s="2"/>
      <c r="V33" s="1"/>
      <c r="W33" s="2"/>
      <c r="X33" s="1"/>
      <c r="Y33" s="2"/>
      <c r="Z33" s="2"/>
      <c r="AA33" s="2">
        <v>100</v>
      </c>
      <c r="AB33" s="1"/>
      <c r="AC33" s="2">
        <v>100</v>
      </c>
      <c r="AD33" s="1"/>
      <c r="AE33" s="2">
        <v>0</v>
      </c>
      <c r="AF33" s="1"/>
      <c r="AG33" s="2">
        <v>0</v>
      </c>
      <c r="AH33" s="1"/>
      <c r="AI33" s="7">
        <v>0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7"/>
      <c r="AX33" s="7"/>
      <c r="AY33" s="7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8.75" x14ac:dyDescent="0.3">
      <c r="A34" s="49" t="s">
        <v>19</v>
      </c>
      <c r="B34" s="11"/>
      <c r="C34" s="52" t="s">
        <v>106</v>
      </c>
      <c r="D34" s="11"/>
      <c r="E34" s="7">
        <v>49000</v>
      </c>
      <c r="F34" s="11"/>
      <c r="G34" s="7">
        <f>SUM(K34:AI34)</f>
        <v>38297</v>
      </c>
      <c r="H34" s="7"/>
      <c r="I34" s="7">
        <v>15235</v>
      </c>
      <c r="J34" s="7"/>
      <c r="K34" s="7"/>
      <c r="L34" s="1"/>
      <c r="M34" s="7"/>
      <c r="N34" s="1"/>
      <c r="O34" s="7"/>
      <c r="P34" s="1"/>
      <c r="Q34" s="2"/>
      <c r="R34" s="1"/>
      <c r="S34" s="2"/>
      <c r="T34" s="1"/>
      <c r="U34" s="2"/>
      <c r="V34" s="1"/>
      <c r="W34" s="2"/>
      <c r="X34" s="1"/>
      <c r="Y34" s="2"/>
      <c r="Z34" s="2"/>
      <c r="AA34" s="2">
        <v>15571</v>
      </c>
      <c r="AB34" s="1"/>
      <c r="AC34" s="2">
        <v>2903</v>
      </c>
      <c r="AD34" s="1"/>
      <c r="AE34" s="2">
        <v>6497</v>
      </c>
      <c r="AF34" s="1"/>
      <c r="AG34" s="2">
        <v>2841</v>
      </c>
      <c r="AH34" s="1"/>
      <c r="AI34" s="7">
        <v>10485</v>
      </c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"/>
      <c r="BD34" s="2"/>
      <c r="BE34" s="2"/>
      <c r="BF34" s="2"/>
      <c r="BG34" s="2"/>
      <c r="BH34" s="2"/>
      <c r="BI34" s="2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8.75" x14ac:dyDescent="0.3">
      <c r="A35" s="49" t="s">
        <v>20</v>
      </c>
      <c r="B35" s="11"/>
      <c r="C35" s="52" t="s">
        <v>107</v>
      </c>
      <c r="D35" s="11"/>
      <c r="E35" s="7">
        <v>0</v>
      </c>
      <c r="F35" s="11"/>
      <c r="G35" s="7">
        <f>SUM(K35:AI35)</f>
        <v>0</v>
      </c>
      <c r="H35" s="7"/>
      <c r="I35" s="7">
        <v>51920</v>
      </c>
      <c r="J35" s="7"/>
      <c r="K35" s="7"/>
      <c r="L35" s="11"/>
      <c r="M35" s="7"/>
      <c r="N35" s="11"/>
      <c r="O35" s="7"/>
      <c r="P35" s="11"/>
      <c r="Q35" s="7"/>
      <c r="R35" s="11"/>
      <c r="S35" s="7"/>
      <c r="T35" s="11"/>
      <c r="U35" s="7"/>
      <c r="V35" s="11"/>
      <c r="W35" s="7"/>
      <c r="X35" s="11"/>
      <c r="Y35" s="7"/>
      <c r="Z35" s="7"/>
      <c r="AA35" s="7">
        <v>0</v>
      </c>
      <c r="AB35" s="11"/>
      <c r="AC35" s="7">
        <v>0</v>
      </c>
      <c r="AD35" s="11"/>
      <c r="AE35" s="7">
        <v>0</v>
      </c>
      <c r="AF35" s="11"/>
      <c r="AG35" s="7">
        <v>0</v>
      </c>
      <c r="AH35" s="11"/>
      <c r="AI35" s="7">
        <v>0</v>
      </c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"/>
      <c r="BD35" s="2"/>
      <c r="BE35" s="2"/>
      <c r="BF35" s="2"/>
      <c r="BG35" s="2"/>
      <c r="BH35" s="2"/>
      <c r="BI35" s="2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8.75" x14ac:dyDescent="0.3">
      <c r="A36" s="49" t="s">
        <v>21</v>
      </c>
      <c r="B36" s="11"/>
      <c r="C36" s="52" t="s">
        <v>108</v>
      </c>
      <c r="D36" s="11"/>
      <c r="E36" s="7">
        <v>750</v>
      </c>
      <c r="F36" s="11"/>
      <c r="G36" s="7">
        <f>SUM(K36:AI36)</f>
        <v>24</v>
      </c>
      <c r="H36" s="7"/>
      <c r="I36" s="7">
        <v>1536</v>
      </c>
      <c r="J36" s="7"/>
      <c r="K36" s="7"/>
      <c r="L36" s="1"/>
      <c r="M36" s="7"/>
      <c r="N36" s="1"/>
      <c r="O36" s="7"/>
      <c r="P36" s="1"/>
      <c r="Q36" s="2"/>
      <c r="R36" s="1"/>
      <c r="S36" s="2"/>
      <c r="T36" s="1"/>
      <c r="U36" s="2"/>
      <c r="V36" s="1"/>
      <c r="W36" s="2"/>
      <c r="X36" s="1"/>
      <c r="Y36" s="2"/>
      <c r="Z36" s="2"/>
      <c r="AA36" s="2">
        <v>0</v>
      </c>
      <c r="AB36" s="1"/>
      <c r="AC36" s="2">
        <v>0</v>
      </c>
      <c r="AD36" s="1"/>
      <c r="AE36" s="2">
        <v>24</v>
      </c>
      <c r="AF36" s="1"/>
      <c r="AG36" s="2">
        <v>0</v>
      </c>
      <c r="AH36" s="1"/>
      <c r="AI36" s="7">
        <v>0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"/>
      <c r="BD36" s="2"/>
      <c r="BE36" s="2"/>
      <c r="BF36" s="2"/>
      <c r="BG36" s="2"/>
      <c r="BH36" s="2"/>
      <c r="BI36" s="2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8.75" x14ac:dyDescent="0.3">
      <c r="A37" s="3" t="s">
        <v>1</v>
      </c>
      <c r="B37" s="3"/>
      <c r="C37" s="53" t="s">
        <v>56</v>
      </c>
      <c r="D37" s="3"/>
      <c r="E37" s="3" t="s">
        <v>47</v>
      </c>
      <c r="F37" s="3"/>
      <c r="G37" s="12" t="s">
        <v>47</v>
      </c>
      <c r="H37" s="3"/>
      <c r="I37" s="12" t="s">
        <v>47</v>
      </c>
      <c r="J37" s="12"/>
      <c r="K37" s="12" t="s">
        <v>137</v>
      </c>
      <c r="L37" s="3"/>
      <c r="M37" s="12" t="s">
        <v>137</v>
      </c>
      <c r="N37" s="3"/>
      <c r="O37" s="12" t="s">
        <v>137</v>
      </c>
      <c r="P37" s="3"/>
      <c r="Q37" s="12" t="s">
        <v>137</v>
      </c>
      <c r="R37" s="3"/>
      <c r="S37" s="12" t="s">
        <v>137</v>
      </c>
      <c r="T37" s="1"/>
      <c r="U37" s="12" t="s">
        <v>137</v>
      </c>
      <c r="V37" s="1"/>
      <c r="W37" s="12" t="s">
        <v>137</v>
      </c>
      <c r="X37" s="1"/>
      <c r="Y37" s="12" t="s">
        <v>137</v>
      </c>
      <c r="Z37" s="12"/>
      <c r="AA37" s="3" t="s">
        <v>0</v>
      </c>
      <c r="AB37" s="1"/>
      <c r="AC37" s="12" t="s">
        <v>137</v>
      </c>
      <c r="AD37" s="1"/>
      <c r="AE37" s="12" t="s">
        <v>137</v>
      </c>
      <c r="AF37" s="1"/>
      <c r="AG37" s="12" t="s">
        <v>137</v>
      </c>
      <c r="AH37" s="1"/>
      <c r="AI37" s="12" t="s">
        <v>137</v>
      </c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"/>
      <c r="BD37" s="2"/>
      <c r="BE37" s="2"/>
      <c r="BF37" s="2"/>
      <c r="BG37" s="2"/>
      <c r="BH37" s="2"/>
      <c r="BI37" s="2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8.75" x14ac:dyDescent="0.3">
      <c r="A38" s="11" t="s">
        <v>73</v>
      </c>
      <c r="B38" s="11"/>
      <c r="C38" s="52"/>
      <c r="D38" s="11"/>
      <c r="E38" s="7">
        <f>SUM(E33:E36)</f>
        <v>50000</v>
      </c>
      <c r="F38" s="11"/>
      <c r="G38" s="7">
        <f>SUM(G33:G36)</f>
        <v>38521</v>
      </c>
      <c r="H38" s="7"/>
      <c r="I38" s="7">
        <f>SUM(I33:I36)</f>
        <v>69491</v>
      </c>
      <c r="J38" s="7"/>
      <c r="K38" s="7">
        <f>SUM(K33:K36)</f>
        <v>0</v>
      </c>
      <c r="L38" s="1"/>
      <c r="M38" s="7">
        <f>SUM(M33:M36)</f>
        <v>0</v>
      </c>
      <c r="N38" s="1"/>
      <c r="O38" s="7">
        <f>SUM(O33:O36)</f>
        <v>0</v>
      </c>
      <c r="P38" s="1"/>
      <c r="Q38" s="7">
        <f>SUM(Q33:Q36)</f>
        <v>0</v>
      </c>
      <c r="R38" s="1"/>
      <c r="S38" s="7">
        <f>SUM(S33:S36)</f>
        <v>0</v>
      </c>
      <c r="T38" s="1"/>
      <c r="U38" s="7">
        <f>SUM(U33:U36)</f>
        <v>0</v>
      </c>
      <c r="V38" s="1"/>
      <c r="W38" s="7">
        <f>SUM(W33:W36)</f>
        <v>0</v>
      </c>
      <c r="X38" s="1"/>
      <c r="Y38" s="7">
        <f>SUM(Y33:Y36)</f>
        <v>0</v>
      </c>
      <c r="Z38" s="7"/>
      <c r="AA38" s="7">
        <f>SUM(AA33:AA36)</f>
        <v>15671</v>
      </c>
      <c r="AB38" s="1"/>
      <c r="AC38" s="7">
        <f>SUM(AC33:AC36)</f>
        <v>3003</v>
      </c>
      <c r="AD38" s="1"/>
      <c r="AE38" s="7">
        <f>SUM(AE33:AE36)</f>
        <v>6521</v>
      </c>
      <c r="AF38" s="1"/>
      <c r="AG38" s="7">
        <f>SUM(AG33:AG36)</f>
        <v>2841</v>
      </c>
      <c r="AH38" s="1"/>
      <c r="AI38" s="7">
        <f>SUM(AI33:AI36)</f>
        <v>10485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"/>
      <c r="BD38" s="2"/>
      <c r="BE38" s="2"/>
      <c r="BF38" s="2"/>
      <c r="BG38" s="2"/>
      <c r="BH38" s="2"/>
      <c r="BI38" s="2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8.75" x14ac:dyDescent="0.3">
      <c r="A39" s="3" t="s">
        <v>1</v>
      </c>
      <c r="B39" s="3"/>
      <c r="C39" s="53" t="s">
        <v>56</v>
      </c>
      <c r="D39" s="3"/>
      <c r="E39" s="3" t="s">
        <v>52</v>
      </c>
      <c r="F39" s="3"/>
      <c r="G39" s="12" t="s">
        <v>52</v>
      </c>
      <c r="H39" s="3"/>
      <c r="I39" s="12" t="s">
        <v>52</v>
      </c>
      <c r="J39" s="12"/>
      <c r="K39" s="12" t="s">
        <v>137</v>
      </c>
      <c r="L39" s="3"/>
      <c r="M39" s="12" t="s">
        <v>137</v>
      </c>
      <c r="N39" s="3"/>
      <c r="O39" s="12" t="s">
        <v>137</v>
      </c>
      <c r="P39" s="3"/>
      <c r="Q39" s="12" t="s">
        <v>137</v>
      </c>
      <c r="R39" s="3"/>
      <c r="S39" s="12" t="s">
        <v>137</v>
      </c>
      <c r="T39" s="1"/>
      <c r="U39" s="12" t="s">
        <v>137</v>
      </c>
      <c r="V39" s="1"/>
      <c r="W39" s="12" t="s">
        <v>137</v>
      </c>
      <c r="X39" s="1"/>
      <c r="Y39" s="12" t="s">
        <v>137</v>
      </c>
      <c r="Z39" s="12"/>
      <c r="AA39" s="3" t="s">
        <v>0</v>
      </c>
      <c r="AB39" s="1"/>
      <c r="AC39" s="12" t="s">
        <v>137</v>
      </c>
      <c r="AD39" s="1"/>
      <c r="AE39" s="12" t="s">
        <v>137</v>
      </c>
      <c r="AF39" s="1"/>
      <c r="AG39" s="12" t="s">
        <v>137</v>
      </c>
      <c r="AH39" s="1"/>
      <c r="AI39" s="12" t="s">
        <v>137</v>
      </c>
      <c r="AJ39" s="11"/>
      <c r="AK39" s="12"/>
      <c r="AL39" s="11"/>
      <c r="AM39" s="12"/>
      <c r="AN39" s="11"/>
      <c r="AO39" s="12"/>
      <c r="AP39" s="11"/>
      <c r="AQ39" s="12"/>
      <c r="AR39" s="11"/>
      <c r="AS39" s="12"/>
      <c r="AT39" s="11"/>
      <c r="AU39" s="12"/>
      <c r="AV39" s="11"/>
      <c r="AW39" s="12"/>
      <c r="AX39" s="11"/>
      <c r="AY39" s="12"/>
      <c r="AZ39" s="11"/>
      <c r="BA39" s="12"/>
      <c r="BB39" s="11"/>
      <c r="BC39" s="3"/>
      <c r="BD39" s="1"/>
      <c r="BE39" s="3"/>
      <c r="BF39" s="1"/>
      <c r="BG39" s="3"/>
      <c r="BH39" s="1"/>
      <c r="BI39" s="3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8.75" x14ac:dyDescent="0.3">
      <c r="A40" s="4" t="s">
        <v>24</v>
      </c>
      <c r="B40" s="4"/>
      <c r="C40" s="36"/>
      <c r="D40" s="4"/>
      <c r="E40" s="10">
        <f>+E15+E21+E30+E38</f>
        <v>1390000</v>
      </c>
      <c r="F40" s="4"/>
      <c r="G40" s="24">
        <f>+G15+G21+G30+G38</f>
        <v>1235613</v>
      </c>
      <c r="H40" s="10"/>
      <c r="I40" s="24">
        <f>+I15+I21+I30+I38</f>
        <v>993034</v>
      </c>
      <c r="J40" s="24"/>
      <c r="K40" s="24">
        <f>+K15+K21+K30+K38</f>
        <v>0</v>
      </c>
      <c r="L40" s="4"/>
      <c r="M40" s="24">
        <f>+M15+M21+M30+M38</f>
        <v>0</v>
      </c>
      <c r="N40" s="4"/>
      <c r="O40" s="24">
        <f>+O15+O21+O30+O38</f>
        <v>0</v>
      </c>
      <c r="P40" s="4"/>
      <c r="Q40" s="24">
        <f>+Q15+Q21+Q30+Q38</f>
        <v>0</v>
      </c>
      <c r="R40" s="4"/>
      <c r="S40" s="24">
        <f>+S15+S21+S30+S38</f>
        <v>0</v>
      </c>
      <c r="T40" s="1"/>
      <c r="U40" s="24">
        <f>+U15+U21+U30+U38</f>
        <v>0</v>
      </c>
      <c r="V40" s="1"/>
      <c r="W40" s="24">
        <f>+W15+W21+W30+W38</f>
        <v>0</v>
      </c>
      <c r="X40" s="1"/>
      <c r="Y40" s="24">
        <f>+Y15+Y21+Y30+Y38</f>
        <v>0</v>
      </c>
      <c r="Z40" s="24"/>
      <c r="AA40" s="24">
        <f>+AA15+AA21+AA30+AA38</f>
        <v>157940</v>
      </c>
      <c r="AB40" s="1"/>
      <c r="AC40" s="24">
        <f>+AC15+AC21+AC30+AC38</f>
        <v>159010</v>
      </c>
      <c r="AD40" s="1"/>
      <c r="AE40" s="24">
        <f>+AE15+AE21+AE30+AE38</f>
        <v>99171</v>
      </c>
      <c r="AF40" s="1"/>
      <c r="AG40" s="24">
        <f>+AG15+AG21+AG30+AG38</f>
        <v>145520</v>
      </c>
      <c r="AH40" s="1"/>
      <c r="AI40" s="24">
        <f>+AI15+AI21+AI30+AI38</f>
        <v>673972</v>
      </c>
      <c r="AJ40" s="4"/>
      <c r="AK40" s="10"/>
      <c r="AL40" s="4"/>
      <c r="AM40" s="10"/>
      <c r="AN40" s="4"/>
      <c r="AO40" s="10"/>
      <c r="AP40" s="4"/>
      <c r="AQ40" s="10"/>
      <c r="AR40" s="4"/>
      <c r="AS40" s="10"/>
      <c r="AT40" s="4"/>
      <c r="AU40" s="10"/>
      <c r="AV40" s="10"/>
      <c r="AW40" s="10"/>
      <c r="AX40" s="10"/>
      <c r="AY40" s="10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8.75" x14ac:dyDescent="0.3">
      <c r="A41" s="3" t="s">
        <v>25</v>
      </c>
      <c r="B41" s="3"/>
      <c r="C41" s="53" t="s">
        <v>57</v>
      </c>
      <c r="D41" s="3"/>
      <c r="E41" s="5" t="s">
        <v>55</v>
      </c>
      <c r="F41" s="3"/>
      <c r="G41" s="5" t="s">
        <v>55</v>
      </c>
      <c r="H41" s="5"/>
      <c r="I41" s="5" t="s">
        <v>55</v>
      </c>
      <c r="J41" s="13"/>
      <c r="K41" s="16" t="s">
        <v>26</v>
      </c>
      <c r="L41" s="3"/>
      <c r="M41" s="16" t="s">
        <v>26</v>
      </c>
      <c r="N41" s="3"/>
      <c r="O41" s="16" t="s">
        <v>26</v>
      </c>
      <c r="P41" s="3"/>
      <c r="Q41" s="16" t="s">
        <v>26</v>
      </c>
      <c r="R41" s="3"/>
      <c r="S41" s="16" t="s">
        <v>26</v>
      </c>
      <c r="T41" s="1"/>
      <c r="U41" s="16" t="s">
        <v>26</v>
      </c>
      <c r="V41" s="1"/>
      <c r="W41" s="16" t="s">
        <v>26</v>
      </c>
      <c r="X41" s="1"/>
      <c r="Y41" s="16" t="s">
        <v>26</v>
      </c>
      <c r="Z41" s="16"/>
      <c r="AA41" s="16" t="s">
        <v>26</v>
      </c>
      <c r="AB41" s="1"/>
      <c r="AC41" s="16" t="s">
        <v>26</v>
      </c>
      <c r="AD41" s="1"/>
      <c r="AE41" s="16" t="s">
        <v>26</v>
      </c>
      <c r="AF41" s="1"/>
      <c r="AG41" s="16" t="s">
        <v>26</v>
      </c>
      <c r="AH41" s="1"/>
      <c r="AI41" s="16" t="s">
        <v>26</v>
      </c>
      <c r="AJ41" s="1"/>
      <c r="AK41" s="5"/>
      <c r="AL41" s="1"/>
      <c r="AM41" s="5"/>
      <c r="AN41" s="1"/>
      <c r="AO41" s="5"/>
      <c r="AP41" s="1"/>
      <c r="AQ41" s="5"/>
      <c r="AR41" s="1"/>
      <c r="AS41" s="5"/>
      <c r="AT41" s="1"/>
      <c r="AU41" s="5"/>
      <c r="AV41" s="1"/>
      <c r="AW41" s="5"/>
      <c r="AX41" s="1"/>
      <c r="AY41" s="5"/>
      <c r="AZ41" s="1"/>
      <c r="BA41" s="5"/>
      <c r="BB41" s="1"/>
      <c r="BC41" s="5"/>
      <c r="BD41" s="1"/>
      <c r="BE41" s="5"/>
      <c r="BF41" s="1"/>
      <c r="BG41" s="5"/>
      <c r="BH41" s="1"/>
      <c r="BI41" s="5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8.75" x14ac:dyDescent="0.3">
      <c r="A42" s="34">
        <v>43447</v>
      </c>
      <c r="B42" s="4"/>
      <c r="C42" s="36"/>
      <c r="D42" s="4"/>
      <c r="E42" s="36" t="s">
        <v>41</v>
      </c>
      <c r="F42" s="4"/>
      <c r="G42" s="37" t="s">
        <v>50</v>
      </c>
      <c r="H42" s="4"/>
      <c r="I42" s="37" t="s">
        <v>50</v>
      </c>
      <c r="J42" s="37"/>
      <c r="K42" s="10"/>
      <c r="L42" s="4"/>
      <c r="M42" s="10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0"/>
      <c r="AF42" s="4"/>
      <c r="AG42" s="4"/>
      <c r="AH42" s="4"/>
      <c r="AI42" s="4"/>
      <c r="AJ42" s="4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8.75" x14ac:dyDescent="0.3">
      <c r="A43" s="36" t="s">
        <v>27</v>
      </c>
      <c r="B43" s="4"/>
      <c r="C43" s="36"/>
      <c r="D43" s="4"/>
      <c r="E43" s="36" t="s">
        <v>23</v>
      </c>
      <c r="F43" s="4"/>
      <c r="G43" s="37" t="s">
        <v>49</v>
      </c>
      <c r="H43" s="4"/>
      <c r="I43" s="37" t="s">
        <v>49</v>
      </c>
      <c r="J43" s="37"/>
      <c r="K43" s="10"/>
      <c r="L43" s="4"/>
      <c r="M43" s="10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10"/>
      <c r="AF43" s="4"/>
      <c r="AG43" s="4"/>
      <c r="AH43" s="4"/>
      <c r="AI43" s="4"/>
      <c r="AJ43" s="4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8.75" x14ac:dyDescent="0.3">
      <c r="A44" s="4" t="s">
        <v>22</v>
      </c>
      <c r="B44" s="4"/>
      <c r="C44" s="36"/>
      <c r="D44" s="4"/>
      <c r="E44" s="36" t="s">
        <v>135</v>
      </c>
      <c r="F44" s="4"/>
      <c r="G44" s="37" t="s">
        <v>136</v>
      </c>
      <c r="H44" s="4"/>
      <c r="I44" s="37" t="s">
        <v>87</v>
      </c>
      <c r="J44" s="37"/>
      <c r="K44" s="36" t="s">
        <v>84</v>
      </c>
      <c r="L44" s="4"/>
      <c r="M44" s="36" t="s">
        <v>83</v>
      </c>
      <c r="N44" s="4"/>
      <c r="O44" s="36" t="s">
        <v>77</v>
      </c>
      <c r="P44" s="4"/>
      <c r="Q44" s="36" t="s">
        <v>68</v>
      </c>
      <c r="R44" s="4"/>
      <c r="S44" s="36" t="s">
        <v>54</v>
      </c>
      <c r="T44" s="4"/>
      <c r="U44" s="36" t="s">
        <v>53</v>
      </c>
      <c r="V44" s="4"/>
      <c r="W44" s="36" t="s">
        <v>46</v>
      </c>
      <c r="X44" s="4"/>
      <c r="Y44" s="36" t="s">
        <v>45</v>
      </c>
      <c r="Z44" s="36"/>
      <c r="AA44" s="36" t="s">
        <v>45</v>
      </c>
      <c r="AB44" s="4"/>
      <c r="AC44" s="36" t="s">
        <v>44</v>
      </c>
      <c r="AD44" s="4"/>
      <c r="AE44" s="39" t="s">
        <v>85</v>
      </c>
      <c r="AF44" s="4"/>
      <c r="AG44" s="36" t="s">
        <v>43</v>
      </c>
      <c r="AH44" s="4"/>
      <c r="AI44" s="36" t="s">
        <v>42</v>
      </c>
      <c r="AJ44" s="36"/>
      <c r="AK44" s="8"/>
      <c r="AL44" s="8"/>
      <c r="AM44" s="8"/>
      <c r="AN44" s="8"/>
      <c r="AO44" s="8"/>
      <c r="AP44" s="8"/>
      <c r="AQ44" s="8"/>
      <c r="AR44" s="8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8.75" x14ac:dyDescent="0.3">
      <c r="A45" s="3" t="s">
        <v>1</v>
      </c>
      <c r="B45" s="3"/>
      <c r="C45" s="53" t="s">
        <v>56</v>
      </c>
      <c r="D45" s="3"/>
      <c r="E45" s="3" t="s">
        <v>47</v>
      </c>
      <c r="F45" s="3"/>
      <c r="G45" s="12" t="s">
        <v>47</v>
      </c>
      <c r="H45" s="3"/>
      <c r="I45" s="12" t="s">
        <v>47</v>
      </c>
      <c r="J45" s="12"/>
      <c r="K45" s="12" t="s">
        <v>137</v>
      </c>
      <c r="L45" s="3"/>
      <c r="M45" s="12" t="s">
        <v>137</v>
      </c>
      <c r="N45" s="3"/>
      <c r="O45" s="12" t="s">
        <v>137</v>
      </c>
      <c r="P45" s="3"/>
      <c r="Q45" s="12" t="s">
        <v>137</v>
      </c>
      <c r="R45" s="3"/>
      <c r="S45" s="12" t="s">
        <v>137</v>
      </c>
      <c r="T45" s="1"/>
      <c r="U45" s="12" t="s">
        <v>137</v>
      </c>
      <c r="V45" s="1"/>
      <c r="W45" s="12" t="s">
        <v>137</v>
      </c>
      <c r="X45" s="1"/>
      <c r="Y45" s="12" t="s">
        <v>137</v>
      </c>
      <c r="Z45" s="12"/>
      <c r="AA45" s="3" t="s">
        <v>0</v>
      </c>
      <c r="AB45" s="1"/>
      <c r="AC45" s="12" t="s">
        <v>137</v>
      </c>
      <c r="AD45" s="1"/>
      <c r="AE45" s="12" t="s">
        <v>137</v>
      </c>
      <c r="AF45" s="1"/>
      <c r="AG45" s="12" t="s">
        <v>137</v>
      </c>
      <c r="AH45" s="1"/>
      <c r="AI45" s="12" t="s">
        <v>137</v>
      </c>
      <c r="AJ45" s="1"/>
      <c r="AK45" s="3"/>
      <c r="AL45" s="1"/>
      <c r="AM45" s="3"/>
      <c r="AN45" s="1"/>
      <c r="AO45" s="3"/>
      <c r="AP45" s="1"/>
      <c r="AQ45" s="3"/>
      <c r="AR45" s="1"/>
      <c r="AS45" s="3"/>
      <c r="AT45" s="1"/>
      <c r="AU45" s="3"/>
      <c r="AV45" s="1"/>
      <c r="AW45" s="3"/>
      <c r="AX45" s="1"/>
      <c r="AY45" s="3"/>
      <c r="AZ45" s="1"/>
      <c r="BA45" s="3"/>
      <c r="BB45" s="1"/>
      <c r="BC45" s="3"/>
      <c r="BD45" s="1"/>
      <c r="BE45" s="3"/>
      <c r="BF45" s="1"/>
      <c r="BG45" s="3"/>
      <c r="BH45" s="1"/>
      <c r="BI45" s="3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8.75" x14ac:dyDescent="0.3">
      <c r="A46" s="4" t="s">
        <v>27</v>
      </c>
      <c r="B46" s="3"/>
      <c r="C46" s="53"/>
      <c r="D46" s="3"/>
      <c r="E46" s="3"/>
      <c r="F46" s="3"/>
      <c r="G46" s="12"/>
      <c r="H46" s="3"/>
      <c r="I46" s="12"/>
      <c r="J46" s="12"/>
      <c r="K46" s="16"/>
      <c r="L46" s="3"/>
      <c r="M46" s="16"/>
      <c r="N46" s="3"/>
      <c r="O46" s="3"/>
      <c r="P46" s="3"/>
      <c r="Q46" s="3"/>
      <c r="R46" s="3"/>
      <c r="S46" s="3"/>
      <c r="T46" s="1"/>
      <c r="U46" s="3"/>
      <c r="V46" s="1"/>
      <c r="W46" s="3"/>
      <c r="X46" s="1"/>
      <c r="Y46" s="3"/>
      <c r="Z46" s="3"/>
      <c r="AA46" s="3"/>
      <c r="AB46" s="1"/>
      <c r="AC46" s="1"/>
      <c r="AD46" s="1"/>
      <c r="AE46" s="2"/>
      <c r="AF46" s="1"/>
      <c r="AG46" s="3"/>
      <c r="AH46" s="1"/>
      <c r="AI46" s="3"/>
      <c r="AJ46" s="1"/>
      <c r="AK46" s="3"/>
      <c r="AL46" s="1"/>
      <c r="AM46" s="3"/>
      <c r="AN46" s="1"/>
      <c r="AO46" s="3"/>
      <c r="AP46" s="1"/>
      <c r="AQ46" s="3"/>
      <c r="AR46" s="1"/>
      <c r="AS46" s="3"/>
      <c r="AT46" s="1"/>
      <c r="AU46" s="3"/>
      <c r="AV46" s="1"/>
      <c r="AW46" s="3"/>
      <c r="AX46" s="1"/>
      <c r="AY46" s="3"/>
      <c r="AZ46" s="1"/>
      <c r="BA46" s="3"/>
      <c r="BB46" s="1"/>
      <c r="BC46" s="3"/>
      <c r="BD46" s="1"/>
      <c r="BE46" s="3"/>
      <c r="BF46" s="1"/>
      <c r="BG46" s="3"/>
      <c r="BH46" s="1"/>
      <c r="BI46" s="3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8.75" x14ac:dyDescent="0.3">
      <c r="A47" s="20" t="s">
        <v>71</v>
      </c>
      <c r="B47" s="21"/>
      <c r="C47" s="56"/>
      <c r="D47" s="21"/>
      <c r="E47" s="21"/>
      <c r="F47" s="21"/>
      <c r="G47" s="21"/>
      <c r="H47" s="21"/>
      <c r="I47" s="21"/>
      <c r="J47" s="21"/>
      <c r="K47" s="22"/>
      <c r="L47" s="21"/>
      <c r="M47" s="22"/>
      <c r="N47" s="21"/>
      <c r="O47" s="21"/>
      <c r="P47" s="21"/>
      <c r="Q47" s="21"/>
      <c r="R47" s="21"/>
      <c r="S47" s="21"/>
      <c r="T47" s="15"/>
      <c r="U47" s="21"/>
      <c r="V47" s="15"/>
      <c r="W47" s="21"/>
      <c r="X47" s="15"/>
      <c r="Y47" s="21"/>
      <c r="Z47" s="21"/>
      <c r="AA47" s="21"/>
      <c r="AB47" s="15"/>
      <c r="AC47" s="15"/>
      <c r="AD47" s="15"/>
      <c r="AE47" s="17"/>
      <c r="AF47" s="15"/>
      <c r="AG47" s="21"/>
      <c r="AH47" s="15"/>
      <c r="AI47" s="21"/>
      <c r="AJ47" s="1"/>
      <c r="AK47" s="3"/>
      <c r="AL47" s="1"/>
      <c r="AM47" s="3"/>
      <c r="AN47" s="1"/>
      <c r="AO47" s="3"/>
      <c r="AP47" s="1"/>
      <c r="AQ47" s="3"/>
      <c r="AR47" s="1"/>
      <c r="AS47" s="3"/>
      <c r="AT47" s="1"/>
      <c r="AU47" s="3"/>
      <c r="AV47" s="1"/>
      <c r="AW47" s="3"/>
      <c r="AX47" s="1"/>
      <c r="AY47" s="3"/>
      <c r="AZ47" s="1"/>
      <c r="BA47" s="3"/>
      <c r="BB47" s="1"/>
      <c r="BC47" s="3"/>
      <c r="BD47" s="1"/>
      <c r="BE47" s="3"/>
      <c r="BF47" s="1"/>
      <c r="BG47" s="3"/>
      <c r="BH47" s="1"/>
      <c r="BI47" s="3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8.75" x14ac:dyDescent="0.3">
      <c r="A48" s="20" t="s">
        <v>58</v>
      </c>
      <c r="B48" s="1" t="s">
        <v>2</v>
      </c>
      <c r="C48" s="8" t="s">
        <v>109</v>
      </c>
      <c r="D48" s="1"/>
      <c r="E48" s="2">
        <v>272000</v>
      </c>
      <c r="F48" s="1"/>
      <c r="G48" s="7">
        <f t="shared" ref="G48:G64" si="1">SUM(K48:AI48)</f>
        <v>122586</v>
      </c>
      <c r="H48" s="2"/>
      <c r="I48" s="7">
        <v>117248</v>
      </c>
      <c r="J48" s="7"/>
      <c r="K48" s="7"/>
      <c r="L48" s="1"/>
      <c r="M48" s="7"/>
      <c r="N48" s="1"/>
      <c r="O48" s="7"/>
      <c r="P48" s="1"/>
      <c r="Q48" s="2"/>
      <c r="R48" s="1"/>
      <c r="S48" s="2"/>
      <c r="T48" s="1"/>
      <c r="U48" s="2"/>
      <c r="V48" s="1"/>
      <c r="W48" s="2"/>
      <c r="X48" s="1"/>
      <c r="Y48" s="2"/>
      <c r="Z48" s="2"/>
      <c r="AA48" s="2">
        <v>22182</v>
      </c>
      <c r="AB48" s="1"/>
      <c r="AC48" s="2">
        <v>21592</v>
      </c>
      <c r="AD48" s="1"/>
      <c r="AE48" s="2">
        <v>20810</v>
      </c>
      <c r="AF48" s="1"/>
      <c r="AG48" s="2">
        <v>31781</v>
      </c>
      <c r="AH48" s="1"/>
      <c r="AI48" s="7">
        <v>26221</v>
      </c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8.75" x14ac:dyDescent="0.3">
      <c r="A49" s="20" t="s">
        <v>30</v>
      </c>
      <c r="B49" s="11" t="s">
        <v>2</v>
      </c>
      <c r="C49" s="52" t="s">
        <v>110</v>
      </c>
      <c r="D49" s="11"/>
      <c r="E49" s="7">
        <v>20000</v>
      </c>
      <c r="F49" s="11"/>
      <c r="G49" s="7">
        <f t="shared" si="1"/>
        <v>7321</v>
      </c>
      <c r="H49" s="7"/>
      <c r="I49" s="7">
        <v>7580</v>
      </c>
      <c r="J49" s="7"/>
      <c r="K49" s="7"/>
      <c r="L49" s="11"/>
      <c r="M49" s="7"/>
      <c r="N49" s="11"/>
      <c r="O49" s="7"/>
      <c r="P49" s="11"/>
      <c r="Q49" s="7"/>
      <c r="R49" s="11"/>
      <c r="S49" s="7"/>
      <c r="T49" s="11"/>
      <c r="U49" s="7"/>
      <c r="V49" s="11"/>
      <c r="W49" s="7"/>
      <c r="X49" s="11"/>
      <c r="Y49" s="7"/>
      <c r="Z49" s="7"/>
      <c r="AA49" s="7">
        <v>1557</v>
      </c>
      <c r="AB49" s="11"/>
      <c r="AC49" s="7">
        <v>1441</v>
      </c>
      <c r="AD49" s="11"/>
      <c r="AE49" s="7">
        <v>1441</v>
      </c>
      <c r="AF49" s="11"/>
      <c r="AG49" s="7">
        <v>1441</v>
      </c>
      <c r="AH49" s="11"/>
      <c r="AI49" s="7">
        <v>1441</v>
      </c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8.75" x14ac:dyDescent="0.3">
      <c r="A50" s="20" t="s">
        <v>28</v>
      </c>
      <c r="B50" s="11" t="s">
        <v>2</v>
      </c>
      <c r="C50" s="52" t="s">
        <v>111</v>
      </c>
      <c r="D50" s="11"/>
      <c r="E50" s="7">
        <v>21000</v>
      </c>
      <c r="F50" s="11"/>
      <c r="G50" s="7">
        <f t="shared" si="1"/>
        <v>8951</v>
      </c>
      <c r="H50" s="7"/>
      <c r="I50" s="7">
        <v>5989</v>
      </c>
      <c r="J50" s="7"/>
      <c r="K50" s="7"/>
      <c r="L50" s="11"/>
      <c r="M50" s="7"/>
      <c r="N50" s="11"/>
      <c r="O50" s="7"/>
      <c r="P50" s="11"/>
      <c r="Q50" s="7"/>
      <c r="R50" s="11"/>
      <c r="S50" s="7"/>
      <c r="T50" s="11"/>
      <c r="U50" s="7"/>
      <c r="V50" s="11"/>
      <c r="W50" s="7"/>
      <c r="X50" s="11"/>
      <c r="Y50" s="7"/>
      <c r="Z50" s="7"/>
      <c r="AA50" s="7">
        <v>1628</v>
      </c>
      <c r="AB50" s="11"/>
      <c r="AC50" s="7">
        <v>1628</v>
      </c>
      <c r="AD50" s="11"/>
      <c r="AE50" s="7">
        <v>1625</v>
      </c>
      <c r="AF50" s="11"/>
      <c r="AG50" s="7">
        <v>2442</v>
      </c>
      <c r="AH50" s="11"/>
      <c r="AI50" s="7">
        <v>1628</v>
      </c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8.75" x14ac:dyDescent="0.3">
      <c r="A51" s="20" t="s">
        <v>59</v>
      </c>
      <c r="B51" s="1"/>
      <c r="C51" s="8" t="s">
        <v>112</v>
      </c>
      <c r="D51" s="1"/>
      <c r="E51" s="2">
        <v>22000</v>
      </c>
      <c r="F51" s="1"/>
      <c r="G51" s="7">
        <f t="shared" si="1"/>
        <v>8329</v>
      </c>
      <c r="H51" s="2"/>
      <c r="I51" s="7">
        <v>8690</v>
      </c>
      <c r="J51" s="7"/>
      <c r="K51" s="7"/>
      <c r="L51" s="1"/>
      <c r="M51" s="7"/>
      <c r="N51" s="1"/>
      <c r="O51" s="7"/>
      <c r="P51" s="1"/>
      <c r="Q51" s="2"/>
      <c r="R51" s="1"/>
      <c r="S51" s="2"/>
      <c r="T51" s="1"/>
      <c r="U51" s="2"/>
      <c r="V51" s="1"/>
      <c r="W51" s="2"/>
      <c r="X51" s="1"/>
      <c r="Y51" s="2"/>
      <c r="Z51" s="2"/>
      <c r="AA51" s="2">
        <v>1645</v>
      </c>
      <c r="AB51" s="1"/>
      <c r="AC51" s="2">
        <v>1597</v>
      </c>
      <c r="AD51" s="1"/>
      <c r="AE51" s="2">
        <v>1538</v>
      </c>
      <c r="AF51" s="1"/>
      <c r="AG51" s="2">
        <v>2356</v>
      </c>
      <c r="AH51" s="1"/>
      <c r="AI51" s="7">
        <v>1193</v>
      </c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8.75" x14ac:dyDescent="0.3">
      <c r="A52" s="20" t="s">
        <v>60</v>
      </c>
      <c r="B52" s="1"/>
      <c r="C52" s="8" t="s">
        <v>113</v>
      </c>
      <c r="D52" s="1"/>
      <c r="E52" s="50">
        <v>8000</v>
      </c>
      <c r="F52" s="11"/>
      <c r="G52" s="7">
        <f t="shared" si="1"/>
        <v>5471</v>
      </c>
      <c r="H52" s="7"/>
      <c r="I52" s="7">
        <v>2978</v>
      </c>
      <c r="J52" s="7"/>
      <c r="K52" s="7"/>
      <c r="L52" s="11"/>
      <c r="M52" s="7"/>
      <c r="N52" s="11"/>
      <c r="O52" s="7"/>
      <c r="P52" s="11"/>
      <c r="Q52" s="7"/>
      <c r="R52" s="11"/>
      <c r="S52" s="7"/>
      <c r="T52" s="11"/>
      <c r="U52" s="7"/>
      <c r="V52" s="11"/>
      <c r="W52" s="7"/>
      <c r="X52" s="11"/>
      <c r="Y52" s="7"/>
      <c r="Z52" s="7"/>
      <c r="AA52" s="7">
        <v>903</v>
      </c>
      <c r="AB52" s="11"/>
      <c r="AC52" s="7">
        <v>0</v>
      </c>
      <c r="AD52" s="11"/>
      <c r="AE52" s="7">
        <v>4397</v>
      </c>
      <c r="AF52" s="11"/>
      <c r="AG52" s="7">
        <v>0</v>
      </c>
      <c r="AH52" s="11"/>
      <c r="AI52" s="7">
        <v>171</v>
      </c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8.75" x14ac:dyDescent="0.3">
      <c r="A53" s="20" t="s">
        <v>61</v>
      </c>
      <c r="B53" s="11"/>
      <c r="C53" s="52" t="s">
        <v>114</v>
      </c>
      <c r="D53" s="11"/>
      <c r="E53" s="7">
        <v>40000</v>
      </c>
      <c r="F53" s="11"/>
      <c r="G53" s="7">
        <f t="shared" si="1"/>
        <v>20599</v>
      </c>
      <c r="H53" s="7"/>
      <c r="I53" s="7">
        <v>19204</v>
      </c>
      <c r="J53" s="7"/>
      <c r="K53" s="7"/>
      <c r="L53" s="11"/>
      <c r="M53" s="7"/>
      <c r="N53" s="11"/>
      <c r="O53" s="7"/>
      <c r="P53" s="11"/>
      <c r="Q53" s="7"/>
      <c r="R53" s="11"/>
      <c r="S53" s="7"/>
      <c r="T53" s="11"/>
      <c r="U53" s="7"/>
      <c r="V53" s="11"/>
      <c r="W53" s="7"/>
      <c r="X53" s="11"/>
      <c r="Y53" s="7"/>
      <c r="Z53" s="7"/>
      <c r="AA53" s="7">
        <v>0</v>
      </c>
      <c r="AB53" s="11"/>
      <c r="AC53" s="7">
        <v>16499</v>
      </c>
      <c r="AD53" s="11"/>
      <c r="AE53" s="7">
        <v>0</v>
      </c>
      <c r="AF53" s="11"/>
      <c r="AG53" s="7">
        <v>2450</v>
      </c>
      <c r="AH53" s="11"/>
      <c r="AI53" s="7">
        <v>1650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8.75" x14ac:dyDescent="0.3">
      <c r="A54" s="20" t="s">
        <v>62</v>
      </c>
      <c r="B54" s="11"/>
      <c r="C54" s="52" t="s">
        <v>115</v>
      </c>
      <c r="D54" s="11"/>
      <c r="E54" s="7">
        <v>13000</v>
      </c>
      <c r="F54" s="11"/>
      <c r="G54" s="7">
        <f t="shared" si="1"/>
        <v>0</v>
      </c>
      <c r="H54" s="7"/>
      <c r="I54" s="7">
        <v>-500</v>
      </c>
      <c r="J54" s="7"/>
      <c r="K54" s="7"/>
      <c r="L54" s="11"/>
      <c r="M54" s="7"/>
      <c r="N54" s="11"/>
      <c r="O54" s="7"/>
      <c r="P54" s="11"/>
      <c r="Q54" s="7"/>
      <c r="R54" s="11"/>
      <c r="S54" s="7"/>
      <c r="T54" s="11"/>
      <c r="U54" s="7"/>
      <c r="V54" s="11"/>
      <c r="W54" s="7"/>
      <c r="X54" s="11"/>
      <c r="Y54" s="7"/>
      <c r="Z54" s="7"/>
      <c r="AA54" s="7">
        <v>0</v>
      </c>
      <c r="AB54" s="11"/>
      <c r="AC54" s="7">
        <v>0</v>
      </c>
      <c r="AD54" s="11"/>
      <c r="AE54" s="7">
        <v>0</v>
      </c>
      <c r="AF54" s="11"/>
      <c r="AG54" s="7">
        <v>0</v>
      </c>
      <c r="AH54" s="11"/>
      <c r="AI54" s="7">
        <v>0</v>
      </c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8.75" x14ac:dyDescent="0.3">
      <c r="A55" s="20" t="s">
        <v>91</v>
      </c>
      <c r="B55" s="11"/>
      <c r="C55" s="52" t="s">
        <v>116</v>
      </c>
      <c r="D55" s="11"/>
      <c r="E55" s="7">
        <v>5000</v>
      </c>
      <c r="F55" s="11"/>
      <c r="G55" s="7">
        <f t="shared" si="1"/>
        <v>3745</v>
      </c>
      <c r="H55" s="7"/>
      <c r="I55" s="7">
        <v>4039</v>
      </c>
      <c r="J55" s="7"/>
      <c r="K55" s="7"/>
      <c r="L55" s="11"/>
      <c r="M55" s="7"/>
      <c r="N55" s="11"/>
      <c r="O55" s="7"/>
      <c r="P55" s="11"/>
      <c r="Q55" s="7"/>
      <c r="R55" s="11"/>
      <c r="S55" s="7"/>
      <c r="T55" s="11"/>
      <c r="U55" s="7"/>
      <c r="V55" s="11"/>
      <c r="W55" s="7"/>
      <c r="X55" s="11"/>
      <c r="Y55" s="7"/>
      <c r="Z55" s="7"/>
      <c r="AA55" s="7">
        <v>0</v>
      </c>
      <c r="AB55" s="11"/>
      <c r="AC55" s="7">
        <v>-500</v>
      </c>
      <c r="AD55" s="11"/>
      <c r="AE55" s="7">
        <v>0</v>
      </c>
      <c r="AF55" s="11"/>
      <c r="AG55" s="7">
        <v>0</v>
      </c>
      <c r="AH55" s="11"/>
      <c r="AI55" s="7">
        <v>4245</v>
      </c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8.75" x14ac:dyDescent="0.3">
      <c r="A56" s="20" t="s">
        <v>63</v>
      </c>
      <c r="B56" s="1"/>
      <c r="C56" s="8" t="s">
        <v>117</v>
      </c>
      <c r="D56" s="1"/>
      <c r="E56" s="7">
        <v>6500</v>
      </c>
      <c r="F56" s="1"/>
      <c r="G56" s="7">
        <f t="shared" si="1"/>
        <v>2559</v>
      </c>
      <c r="H56" s="2"/>
      <c r="I56" s="7">
        <v>5287</v>
      </c>
      <c r="J56" s="7"/>
      <c r="K56" s="7"/>
      <c r="L56" s="1"/>
      <c r="M56" s="7"/>
      <c r="N56" s="1"/>
      <c r="O56" s="7"/>
      <c r="P56" s="1"/>
      <c r="Q56" s="2"/>
      <c r="R56" s="1"/>
      <c r="S56" s="2"/>
      <c r="T56" s="1"/>
      <c r="U56" s="2"/>
      <c r="V56" s="1"/>
      <c r="W56" s="2"/>
      <c r="X56" s="1"/>
      <c r="Y56" s="2"/>
      <c r="Z56" s="2"/>
      <c r="AA56" s="2">
        <v>0</v>
      </c>
      <c r="AB56" s="1"/>
      <c r="AC56" s="2">
        <v>63</v>
      </c>
      <c r="AD56" s="1"/>
      <c r="AE56" s="2">
        <v>0</v>
      </c>
      <c r="AF56" s="1"/>
      <c r="AG56" s="2">
        <v>518</v>
      </c>
      <c r="AH56" s="1"/>
      <c r="AI56" s="7">
        <v>1978</v>
      </c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8.75" x14ac:dyDescent="0.3">
      <c r="A57" s="20" t="s">
        <v>31</v>
      </c>
      <c r="B57" s="1"/>
      <c r="C57" s="8" t="s">
        <v>118</v>
      </c>
      <c r="D57" s="1"/>
      <c r="E57" s="7">
        <v>3000</v>
      </c>
      <c r="F57" s="1"/>
      <c r="G57" s="7">
        <f t="shared" si="1"/>
        <v>1938</v>
      </c>
      <c r="H57" s="2"/>
      <c r="I57" s="7">
        <v>1573</v>
      </c>
      <c r="J57" s="7"/>
      <c r="K57" s="7"/>
      <c r="L57" s="1"/>
      <c r="M57" s="7"/>
      <c r="N57" s="1"/>
      <c r="O57" s="7"/>
      <c r="P57" s="1"/>
      <c r="Q57" s="2"/>
      <c r="R57" s="1"/>
      <c r="S57" s="2"/>
      <c r="T57" s="1"/>
      <c r="U57" s="2"/>
      <c r="V57" s="1"/>
      <c r="W57" s="2"/>
      <c r="X57" s="1"/>
      <c r="Y57" s="2"/>
      <c r="Z57" s="2"/>
      <c r="AA57" s="2">
        <v>154</v>
      </c>
      <c r="AB57" s="1"/>
      <c r="AC57" s="2">
        <v>563</v>
      </c>
      <c r="AD57" s="1"/>
      <c r="AE57" s="2">
        <v>363</v>
      </c>
      <c r="AF57" s="1"/>
      <c r="AG57" s="2">
        <v>400</v>
      </c>
      <c r="AH57" s="1"/>
      <c r="AI57" s="7">
        <v>458</v>
      </c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8.75" x14ac:dyDescent="0.3">
      <c r="A58" s="20" t="s">
        <v>86</v>
      </c>
      <c r="B58" s="11"/>
      <c r="C58" s="52" t="s">
        <v>119</v>
      </c>
      <c r="D58" s="11"/>
      <c r="E58" s="7">
        <v>5500</v>
      </c>
      <c r="F58" s="11"/>
      <c r="G58" s="7">
        <f t="shared" si="1"/>
        <v>943</v>
      </c>
      <c r="H58" s="7"/>
      <c r="I58" s="7">
        <v>2442</v>
      </c>
      <c r="J58" s="7"/>
      <c r="K58" s="7"/>
      <c r="L58" s="11"/>
      <c r="M58" s="7"/>
      <c r="N58" s="11"/>
      <c r="O58" s="7"/>
      <c r="P58" s="11"/>
      <c r="Q58" s="7"/>
      <c r="R58" s="11"/>
      <c r="S58" s="7"/>
      <c r="T58" s="11"/>
      <c r="U58" s="7"/>
      <c r="V58" s="11"/>
      <c r="W58" s="7"/>
      <c r="X58" s="11"/>
      <c r="Y58" s="7"/>
      <c r="Z58" s="7"/>
      <c r="AA58" s="7">
        <v>0</v>
      </c>
      <c r="AB58" s="11"/>
      <c r="AC58" s="7">
        <v>192</v>
      </c>
      <c r="AD58" s="11"/>
      <c r="AE58" s="7">
        <v>165</v>
      </c>
      <c r="AF58" s="11"/>
      <c r="AG58" s="7">
        <v>423</v>
      </c>
      <c r="AH58" s="11"/>
      <c r="AI58" s="7">
        <v>163</v>
      </c>
      <c r="AJ58" s="7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8.75" x14ac:dyDescent="0.3">
      <c r="A59" s="20" t="s">
        <v>88</v>
      </c>
      <c r="B59" s="11"/>
      <c r="C59" s="52" t="s">
        <v>120</v>
      </c>
      <c r="D59" s="11"/>
      <c r="E59" s="7">
        <v>3000</v>
      </c>
      <c r="F59" s="11"/>
      <c r="G59" s="7">
        <f t="shared" si="1"/>
        <v>1107</v>
      </c>
      <c r="H59" s="7"/>
      <c r="I59" s="7">
        <v>1295</v>
      </c>
      <c r="J59" s="7"/>
      <c r="K59" s="7"/>
      <c r="L59" s="11"/>
      <c r="M59" s="7"/>
      <c r="N59" s="11"/>
      <c r="O59" s="7"/>
      <c r="P59" s="11"/>
      <c r="Q59" s="7"/>
      <c r="R59" s="11"/>
      <c r="S59" s="7"/>
      <c r="T59" s="11"/>
      <c r="U59" s="7"/>
      <c r="V59" s="11"/>
      <c r="W59" s="7"/>
      <c r="X59" s="11"/>
      <c r="Y59" s="7"/>
      <c r="Z59" s="7"/>
      <c r="AA59" s="7">
        <v>110</v>
      </c>
      <c r="AB59" s="11"/>
      <c r="AC59" s="7">
        <v>127</v>
      </c>
      <c r="AD59" s="11"/>
      <c r="AE59" s="7">
        <v>188</v>
      </c>
      <c r="AF59" s="11"/>
      <c r="AG59" s="7">
        <v>219</v>
      </c>
      <c r="AH59" s="11"/>
      <c r="AI59" s="7">
        <v>463</v>
      </c>
      <c r="AJ59" s="7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8.75" x14ac:dyDescent="0.3">
      <c r="A60" s="20" t="s">
        <v>64</v>
      </c>
      <c r="B60" s="1"/>
      <c r="C60" s="8" t="s">
        <v>121</v>
      </c>
      <c r="D60" s="1"/>
      <c r="E60" s="7">
        <v>1000</v>
      </c>
      <c r="F60" s="11"/>
      <c r="G60" s="7">
        <f t="shared" si="1"/>
        <v>934</v>
      </c>
      <c r="H60" s="7"/>
      <c r="I60" s="7">
        <v>0</v>
      </c>
      <c r="J60" s="7"/>
      <c r="K60" s="7"/>
      <c r="L60" s="11"/>
      <c r="M60" s="7"/>
      <c r="N60" s="11"/>
      <c r="O60" s="7"/>
      <c r="P60" s="11"/>
      <c r="Q60" s="7"/>
      <c r="R60" s="11"/>
      <c r="S60" s="7"/>
      <c r="T60" s="11"/>
      <c r="U60" s="7"/>
      <c r="V60" s="11"/>
      <c r="W60" s="7"/>
      <c r="X60" s="11"/>
      <c r="Y60" s="7"/>
      <c r="Z60" s="7"/>
      <c r="AA60" s="7">
        <v>160</v>
      </c>
      <c r="AB60" s="11"/>
      <c r="AC60" s="7">
        <v>774</v>
      </c>
      <c r="AD60" s="11"/>
      <c r="AE60" s="7">
        <v>0</v>
      </c>
      <c r="AF60" s="11"/>
      <c r="AG60" s="7">
        <v>0</v>
      </c>
      <c r="AH60" s="11"/>
      <c r="AI60" s="7">
        <v>0</v>
      </c>
      <c r="AJ60" s="7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8.75" x14ac:dyDescent="0.3">
      <c r="A61" s="20" t="s">
        <v>66</v>
      </c>
      <c r="B61" s="11"/>
      <c r="C61" s="52" t="s">
        <v>122</v>
      </c>
      <c r="D61" s="11"/>
      <c r="E61" s="7">
        <v>8000</v>
      </c>
      <c r="F61" s="11"/>
      <c r="G61" s="7">
        <f t="shared" si="1"/>
        <v>4978</v>
      </c>
      <c r="H61" s="7"/>
      <c r="I61" s="7">
        <v>4294</v>
      </c>
      <c r="J61" s="7"/>
      <c r="K61" s="7"/>
      <c r="L61" s="11"/>
      <c r="M61" s="7"/>
      <c r="N61" s="11"/>
      <c r="O61" s="7"/>
      <c r="P61" s="11"/>
      <c r="Q61" s="7"/>
      <c r="R61" s="11"/>
      <c r="S61" s="7"/>
      <c r="T61" s="11"/>
      <c r="U61" s="7"/>
      <c r="V61" s="11"/>
      <c r="W61" s="7"/>
      <c r="X61" s="11"/>
      <c r="Y61" s="7"/>
      <c r="Z61" s="7"/>
      <c r="AA61" s="7">
        <v>1557</v>
      </c>
      <c r="AB61" s="11"/>
      <c r="AC61" s="7">
        <v>639</v>
      </c>
      <c r="AD61" s="11"/>
      <c r="AE61" s="7">
        <v>835</v>
      </c>
      <c r="AF61" s="11"/>
      <c r="AG61" s="7">
        <v>1464</v>
      </c>
      <c r="AH61" s="11"/>
      <c r="AI61" s="7">
        <v>483</v>
      </c>
      <c r="AJ61" s="7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8.75" x14ac:dyDescent="0.3">
      <c r="A62" s="20" t="s">
        <v>138</v>
      </c>
      <c r="B62" s="11"/>
      <c r="C62" s="52" t="s">
        <v>139</v>
      </c>
      <c r="D62" s="11"/>
      <c r="E62" s="50">
        <v>4000</v>
      </c>
      <c r="F62" s="11"/>
      <c r="G62" s="7">
        <f t="shared" si="1"/>
        <v>816</v>
      </c>
      <c r="H62" s="7"/>
      <c r="I62" s="7">
        <v>0</v>
      </c>
      <c r="J62" s="7"/>
      <c r="K62" s="7"/>
      <c r="L62" s="11"/>
      <c r="M62" s="7"/>
      <c r="N62" s="11"/>
      <c r="O62" s="7"/>
      <c r="P62" s="11"/>
      <c r="Q62" s="7"/>
      <c r="R62" s="11"/>
      <c r="S62" s="7"/>
      <c r="T62" s="11"/>
      <c r="U62" s="7"/>
      <c r="V62" s="11"/>
      <c r="W62" s="7"/>
      <c r="X62" s="11"/>
      <c r="Y62" s="7"/>
      <c r="Z62" s="7"/>
      <c r="AA62" s="7">
        <v>0</v>
      </c>
      <c r="AB62" s="11"/>
      <c r="AC62" s="7">
        <v>465</v>
      </c>
      <c r="AD62" s="11"/>
      <c r="AE62" s="7">
        <v>52</v>
      </c>
      <c r="AF62" s="11"/>
      <c r="AG62" s="7">
        <v>0</v>
      </c>
      <c r="AH62" s="11"/>
      <c r="AI62" s="7">
        <v>299</v>
      </c>
      <c r="AJ62" s="7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8.75" x14ac:dyDescent="0.3">
      <c r="A63" s="20" t="s">
        <v>29</v>
      </c>
      <c r="B63" s="11"/>
      <c r="C63" s="52" t="s">
        <v>123</v>
      </c>
      <c r="D63" s="11"/>
      <c r="E63" s="7">
        <v>42500</v>
      </c>
      <c r="F63" s="11"/>
      <c r="G63" s="7">
        <f t="shared" si="1"/>
        <v>18020</v>
      </c>
      <c r="H63" s="7"/>
      <c r="I63" s="7">
        <v>23322</v>
      </c>
      <c r="J63" s="7"/>
      <c r="K63" s="7"/>
      <c r="L63" s="11"/>
      <c r="M63" s="7"/>
      <c r="N63" s="11"/>
      <c r="O63" s="7"/>
      <c r="P63" s="11"/>
      <c r="Q63" s="7"/>
      <c r="R63" s="11"/>
      <c r="S63" s="7"/>
      <c r="T63" s="11"/>
      <c r="U63" s="7"/>
      <c r="V63" s="11"/>
      <c r="W63" s="7"/>
      <c r="X63" s="11"/>
      <c r="Y63" s="7"/>
      <c r="Z63" s="7"/>
      <c r="AA63" s="7">
        <v>0</v>
      </c>
      <c r="AB63" s="11"/>
      <c r="AC63" s="7">
        <v>3604</v>
      </c>
      <c r="AD63" s="11"/>
      <c r="AE63" s="7">
        <v>3604</v>
      </c>
      <c r="AF63" s="11"/>
      <c r="AG63" s="7">
        <v>7208</v>
      </c>
      <c r="AH63" s="11"/>
      <c r="AI63" s="7">
        <v>3604</v>
      </c>
      <c r="AJ63" s="7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8.75" x14ac:dyDescent="0.3">
      <c r="A64" s="20" t="s">
        <v>32</v>
      </c>
      <c r="B64" s="1"/>
      <c r="C64" s="8" t="s">
        <v>124</v>
      </c>
      <c r="D64" s="1"/>
      <c r="E64" s="7">
        <v>7500</v>
      </c>
      <c r="F64" s="1"/>
      <c r="G64" s="7">
        <f t="shared" si="1"/>
        <v>3565</v>
      </c>
      <c r="H64" s="2"/>
      <c r="I64" s="7">
        <v>3374</v>
      </c>
      <c r="J64" s="7"/>
      <c r="K64" s="7"/>
      <c r="L64" s="1"/>
      <c r="M64" s="7"/>
      <c r="N64" s="1"/>
      <c r="O64" s="7"/>
      <c r="P64" s="1"/>
      <c r="Q64" s="2"/>
      <c r="R64" s="1"/>
      <c r="S64" s="2"/>
      <c r="T64" s="1"/>
      <c r="U64" s="2"/>
      <c r="V64" s="1"/>
      <c r="W64" s="2"/>
      <c r="X64" s="1"/>
      <c r="Y64" s="2"/>
      <c r="Z64" s="2"/>
      <c r="AA64" s="2">
        <v>396</v>
      </c>
      <c r="AB64" s="1"/>
      <c r="AC64" s="2">
        <v>720</v>
      </c>
      <c r="AD64" s="1"/>
      <c r="AE64" s="2">
        <v>739</v>
      </c>
      <c r="AF64" s="1"/>
      <c r="AG64" s="2">
        <v>699</v>
      </c>
      <c r="AH64" s="1"/>
      <c r="AI64" s="7">
        <v>1011</v>
      </c>
      <c r="AJ64" s="7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8.75" x14ac:dyDescent="0.3">
      <c r="A65" s="3" t="s">
        <v>1</v>
      </c>
      <c r="B65" s="3"/>
      <c r="C65" s="53" t="s">
        <v>56</v>
      </c>
      <c r="D65" s="3"/>
      <c r="E65" s="3" t="s">
        <v>47</v>
      </c>
      <c r="F65" s="3"/>
      <c r="G65" s="12" t="s">
        <v>47</v>
      </c>
      <c r="H65" s="3"/>
      <c r="I65" s="12" t="s">
        <v>47</v>
      </c>
      <c r="J65" s="12"/>
      <c r="K65" s="12" t="s">
        <v>137</v>
      </c>
      <c r="L65" s="3"/>
      <c r="M65" s="12" t="s">
        <v>137</v>
      </c>
      <c r="N65" s="3"/>
      <c r="O65" s="12" t="s">
        <v>137</v>
      </c>
      <c r="P65" s="3"/>
      <c r="Q65" s="12" t="s">
        <v>137</v>
      </c>
      <c r="R65" s="3"/>
      <c r="S65" s="12" t="s">
        <v>137</v>
      </c>
      <c r="T65" s="1"/>
      <c r="U65" s="12" t="s">
        <v>137</v>
      </c>
      <c r="V65" s="1"/>
      <c r="W65" s="12" t="s">
        <v>137</v>
      </c>
      <c r="X65" s="1"/>
      <c r="Y65" s="12" t="s">
        <v>137</v>
      </c>
      <c r="Z65" s="12"/>
      <c r="AA65" s="3" t="s">
        <v>0</v>
      </c>
      <c r="AB65" s="1"/>
      <c r="AC65" s="12" t="s">
        <v>137</v>
      </c>
      <c r="AD65" s="1"/>
      <c r="AE65" s="12" t="s">
        <v>137</v>
      </c>
      <c r="AF65" s="1"/>
      <c r="AG65" s="12" t="s">
        <v>137</v>
      </c>
      <c r="AH65" s="1"/>
      <c r="AI65" s="12" t="s">
        <v>137</v>
      </c>
      <c r="AJ65" s="7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8.75" x14ac:dyDescent="0.3">
      <c r="A66" s="11" t="s">
        <v>73</v>
      </c>
      <c r="B66" s="1"/>
      <c r="C66" s="8"/>
      <c r="D66" s="1"/>
      <c r="E66" s="2">
        <f>SUM(E48:E64)</f>
        <v>482000</v>
      </c>
      <c r="F66" s="1"/>
      <c r="G66" s="7">
        <f>SUM(G48:G64)</f>
        <v>211862</v>
      </c>
      <c r="H66" s="2"/>
      <c r="I66" s="7">
        <f>SUM(I48:I64)</f>
        <v>206815</v>
      </c>
      <c r="J66" s="7"/>
      <c r="K66" s="7">
        <f>SUM(K48:K64)</f>
        <v>0</v>
      </c>
      <c r="L66" s="1"/>
      <c r="M66" s="7">
        <f>SUM(M48:M64)</f>
        <v>0</v>
      </c>
      <c r="N66" s="1"/>
      <c r="O66" s="7">
        <f>SUM(O48:O64)</f>
        <v>0</v>
      </c>
      <c r="P66" s="1"/>
      <c r="Q66" s="7">
        <f>SUM(Q48:Q64)</f>
        <v>0</v>
      </c>
      <c r="R66" s="1"/>
      <c r="S66" s="7">
        <f>SUM(S48:S64)</f>
        <v>0</v>
      </c>
      <c r="T66" s="1"/>
      <c r="U66" s="7">
        <f>SUM(U48:U64)</f>
        <v>0</v>
      </c>
      <c r="V66" s="1"/>
      <c r="W66" s="7">
        <f>SUM(W48:W64)</f>
        <v>0</v>
      </c>
      <c r="X66" s="1"/>
      <c r="Y66" s="7">
        <f>SUM(Y48:Y64)</f>
        <v>0</v>
      </c>
      <c r="Z66" s="7"/>
      <c r="AA66" s="7">
        <f>SUM(AA48:AA64)</f>
        <v>30292</v>
      </c>
      <c r="AB66" s="1"/>
      <c r="AC66" s="7">
        <f>SUM(AC48:AC64)</f>
        <v>49404</v>
      </c>
      <c r="AD66" s="1"/>
      <c r="AE66" s="7">
        <f>SUM(AE48:AE64)</f>
        <v>35757</v>
      </c>
      <c r="AF66" s="1"/>
      <c r="AG66" s="7">
        <f>SUM(AG48:AG64)</f>
        <v>51401</v>
      </c>
      <c r="AH66" s="1"/>
      <c r="AI66" s="7">
        <f>SUM(AI48:AI64)</f>
        <v>45008</v>
      </c>
      <c r="AJ66" s="7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8.75" x14ac:dyDescent="0.3">
      <c r="A67" s="11"/>
      <c r="B67" s="1"/>
      <c r="C67" s="8"/>
      <c r="D67" s="1"/>
      <c r="E67" s="2"/>
      <c r="F67" s="1"/>
      <c r="G67" s="7"/>
      <c r="H67" s="2"/>
      <c r="I67" s="7"/>
      <c r="J67" s="7"/>
      <c r="K67" s="2"/>
      <c r="L67" s="1"/>
      <c r="M67" s="7"/>
      <c r="N67" s="1"/>
      <c r="O67" s="2"/>
      <c r="P67" s="1"/>
      <c r="Q67" s="2"/>
      <c r="R67" s="1"/>
      <c r="S67" s="2"/>
      <c r="T67" s="1"/>
      <c r="U67" s="2"/>
      <c r="V67" s="1"/>
      <c r="W67" s="2"/>
      <c r="X67" s="1"/>
      <c r="Y67" s="2"/>
      <c r="Z67" s="2"/>
      <c r="AA67" s="2"/>
      <c r="AB67" s="1"/>
      <c r="AC67" s="2"/>
      <c r="AD67" s="1"/>
      <c r="AE67" s="2"/>
      <c r="AF67" s="1"/>
      <c r="AG67" s="2"/>
      <c r="AH67" s="1"/>
      <c r="AI67" s="7"/>
      <c r="AJ67" s="7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8.75" x14ac:dyDescent="0.3">
      <c r="A68" s="15" t="s">
        <v>92</v>
      </c>
      <c r="B68" s="15"/>
      <c r="C68" s="54"/>
      <c r="D68" s="15"/>
      <c r="E68" s="17"/>
      <c r="F68" s="15"/>
      <c r="G68" s="17"/>
      <c r="H68" s="17"/>
      <c r="I68" s="17"/>
      <c r="J68" s="17"/>
      <c r="K68" s="17"/>
      <c r="L68" s="15"/>
      <c r="M68" s="17"/>
      <c r="N68" s="15"/>
      <c r="O68" s="17"/>
      <c r="P68" s="15"/>
      <c r="Q68" s="17"/>
      <c r="R68" s="15"/>
      <c r="S68" s="17"/>
      <c r="T68" s="15"/>
      <c r="U68" s="17"/>
      <c r="V68" s="15"/>
      <c r="W68" s="17"/>
      <c r="X68" s="15"/>
      <c r="Y68" s="17"/>
      <c r="Z68" s="17"/>
      <c r="AA68" s="17"/>
      <c r="AB68" s="15"/>
      <c r="AC68" s="17"/>
      <c r="AD68" s="15"/>
      <c r="AE68" s="17"/>
      <c r="AF68" s="15"/>
      <c r="AG68" s="17"/>
      <c r="AH68" s="15"/>
      <c r="AI68" s="17"/>
      <c r="AJ68" s="7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8.75" x14ac:dyDescent="0.3">
      <c r="A69" s="46" t="s">
        <v>37</v>
      </c>
      <c r="B69" s="1"/>
      <c r="C69" s="8" t="s">
        <v>125</v>
      </c>
      <c r="D69" s="1"/>
      <c r="E69" s="7">
        <v>80000</v>
      </c>
      <c r="F69" s="1"/>
      <c r="G69" s="7">
        <f t="shared" ref="G69:G74" si="2">SUM(K69:AI69)</f>
        <v>39918</v>
      </c>
      <c r="H69" s="2"/>
      <c r="I69" s="7">
        <v>40554</v>
      </c>
      <c r="J69" s="7"/>
      <c r="K69" s="7"/>
      <c r="L69" s="1"/>
      <c r="M69" s="7"/>
      <c r="N69" s="1"/>
      <c r="O69" s="7"/>
      <c r="P69" s="1"/>
      <c r="Q69" s="7"/>
      <c r="R69" s="1"/>
      <c r="S69" s="2"/>
      <c r="T69" s="1"/>
      <c r="U69" s="2"/>
      <c r="V69" s="1"/>
      <c r="W69" s="2"/>
      <c r="X69" s="1"/>
      <c r="Y69" s="2"/>
      <c r="Z69" s="2"/>
      <c r="AA69" s="2">
        <v>0</v>
      </c>
      <c r="AB69" s="1"/>
      <c r="AC69" s="2">
        <v>11903</v>
      </c>
      <c r="AD69" s="1"/>
      <c r="AE69" s="2">
        <v>0</v>
      </c>
      <c r="AF69" s="1"/>
      <c r="AG69" s="2">
        <v>21607</v>
      </c>
      <c r="AH69" s="1"/>
      <c r="AI69" s="7">
        <v>6408</v>
      </c>
      <c r="AJ69" s="7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8.75" x14ac:dyDescent="0.3">
      <c r="A70" s="46" t="s">
        <v>67</v>
      </c>
      <c r="B70" s="1"/>
      <c r="C70" s="8" t="s">
        <v>126</v>
      </c>
      <c r="D70" s="1"/>
      <c r="E70" s="7">
        <v>35000</v>
      </c>
      <c r="F70" s="1"/>
      <c r="G70" s="7">
        <f t="shared" si="2"/>
        <v>21</v>
      </c>
      <c r="H70" s="2"/>
      <c r="I70" s="7">
        <v>16800</v>
      </c>
      <c r="J70" s="7"/>
      <c r="K70" s="7"/>
      <c r="L70" s="1"/>
      <c r="M70" s="7"/>
      <c r="N70" s="1"/>
      <c r="O70" s="7"/>
      <c r="P70" s="1"/>
      <c r="Q70" s="7"/>
      <c r="R70" s="1"/>
      <c r="S70" s="2"/>
      <c r="T70" s="1"/>
      <c r="U70" s="2"/>
      <c r="V70" s="1"/>
      <c r="W70" s="2"/>
      <c r="X70" s="1"/>
      <c r="Y70" s="2"/>
      <c r="Z70" s="2"/>
      <c r="AA70" s="2">
        <v>0</v>
      </c>
      <c r="AB70" s="1"/>
      <c r="AC70" s="2">
        <v>0</v>
      </c>
      <c r="AD70" s="1"/>
      <c r="AE70" s="2">
        <v>0</v>
      </c>
      <c r="AF70" s="1"/>
      <c r="AG70" s="2">
        <v>0</v>
      </c>
      <c r="AH70" s="1"/>
      <c r="AI70" s="7">
        <v>21</v>
      </c>
      <c r="AJ70" s="7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8.75" x14ac:dyDescent="0.3">
      <c r="A71" s="46" t="s">
        <v>35</v>
      </c>
      <c r="B71" s="1"/>
      <c r="C71" s="8" t="s">
        <v>127</v>
      </c>
      <c r="D71" s="1"/>
      <c r="E71" s="2">
        <v>10000</v>
      </c>
      <c r="F71" s="1"/>
      <c r="G71" s="7">
        <f t="shared" si="2"/>
        <v>0</v>
      </c>
      <c r="H71" s="2"/>
      <c r="I71" s="7">
        <v>0</v>
      </c>
      <c r="J71" s="7"/>
      <c r="K71" s="7"/>
      <c r="L71" s="1"/>
      <c r="M71" s="7"/>
      <c r="N71" s="1"/>
      <c r="O71" s="7"/>
      <c r="P71" s="1"/>
      <c r="Q71" s="7"/>
      <c r="R71" s="1"/>
      <c r="S71" s="2"/>
      <c r="T71" s="1"/>
      <c r="U71" s="2"/>
      <c r="V71" s="1"/>
      <c r="W71" s="2"/>
      <c r="X71" s="1"/>
      <c r="Y71" s="2"/>
      <c r="Z71" s="2"/>
      <c r="AA71" s="2">
        <v>0</v>
      </c>
      <c r="AB71" s="1"/>
      <c r="AC71" s="2">
        <v>0</v>
      </c>
      <c r="AD71" s="1"/>
      <c r="AE71" s="2">
        <v>0</v>
      </c>
      <c r="AF71" s="1"/>
      <c r="AG71" s="2">
        <v>0</v>
      </c>
      <c r="AH71" s="1"/>
      <c r="AI71" s="7">
        <v>0</v>
      </c>
      <c r="AJ71" s="7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8.75" x14ac:dyDescent="0.3">
      <c r="A72" s="46" t="s">
        <v>38</v>
      </c>
      <c r="B72" s="11"/>
      <c r="C72" s="52" t="s">
        <v>128</v>
      </c>
      <c r="D72" s="11"/>
      <c r="E72" s="7">
        <v>45000</v>
      </c>
      <c r="F72" s="11"/>
      <c r="G72" s="7">
        <f t="shared" si="2"/>
        <v>0</v>
      </c>
      <c r="H72" s="7"/>
      <c r="I72" s="7">
        <v>0</v>
      </c>
      <c r="J72" s="7"/>
      <c r="K72" s="7"/>
      <c r="L72" s="11"/>
      <c r="M72" s="7"/>
      <c r="N72" s="11"/>
      <c r="O72" s="7"/>
      <c r="P72" s="11"/>
      <c r="Q72" s="7"/>
      <c r="R72" s="11"/>
      <c r="S72" s="7"/>
      <c r="T72" s="11"/>
      <c r="U72" s="7"/>
      <c r="V72" s="11"/>
      <c r="W72" s="7"/>
      <c r="X72" s="11"/>
      <c r="Y72" s="7"/>
      <c r="Z72" s="7"/>
      <c r="AA72" s="7">
        <v>0</v>
      </c>
      <c r="AB72" s="11"/>
      <c r="AC72" s="7">
        <v>0</v>
      </c>
      <c r="AD72" s="11"/>
      <c r="AE72" s="7">
        <v>0</v>
      </c>
      <c r="AF72" s="11"/>
      <c r="AG72" s="7">
        <v>0</v>
      </c>
      <c r="AH72" s="11"/>
      <c r="AI72" s="7">
        <v>0</v>
      </c>
      <c r="AJ72" s="7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8.75" x14ac:dyDescent="0.3">
      <c r="A73" s="46" t="s">
        <v>34</v>
      </c>
      <c r="B73" s="1"/>
      <c r="C73" s="8" t="s">
        <v>129</v>
      </c>
      <c r="D73" s="1"/>
      <c r="E73" s="7">
        <v>60000</v>
      </c>
      <c r="F73" s="1"/>
      <c r="G73" s="7">
        <f t="shared" si="2"/>
        <v>30604</v>
      </c>
      <c r="H73" s="2"/>
      <c r="I73" s="7">
        <v>28487</v>
      </c>
      <c r="J73" s="7"/>
      <c r="K73" s="7"/>
      <c r="L73" s="1"/>
      <c r="M73" s="7"/>
      <c r="N73" s="1"/>
      <c r="O73" s="7"/>
      <c r="P73" s="1"/>
      <c r="Q73" s="7"/>
      <c r="R73" s="1"/>
      <c r="S73" s="2"/>
      <c r="T73" s="1"/>
      <c r="U73" s="2"/>
      <c r="V73" s="1"/>
      <c r="W73" s="2"/>
      <c r="X73" s="1"/>
      <c r="Y73" s="2"/>
      <c r="Z73" s="2"/>
      <c r="AA73" s="2">
        <v>5983</v>
      </c>
      <c r="AB73" s="1"/>
      <c r="AC73" s="2">
        <v>6106</v>
      </c>
      <c r="AD73" s="1"/>
      <c r="AE73" s="2">
        <v>6225</v>
      </c>
      <c r="AF73" s="1"/>
      <c r="AG73" s="2">
        <v>6224</v>
      </c>
      <c r="AH73" s="1"/>
      <c r="AI73" s="7">
        <v>6066</v>
      </c>
      <c r="AJ73" s="7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8.75" x14ac:dyDescent="0.3">
      <c r="A74" s="47" t="s">
        <v>39</v>
      </c>
      <c r="B74" s="1"/>
      <c r="C74" s="8" t="s">
        <v>130</v>
      </c>
      <c r="D74" s="1"/>
      <c r="E74" s="2">
        <v>275000</v>
      </c>
      <c r="F74" s="1"/>
      <c r="G74" s="7">
        <f t="shared" si="2"/>
        <v>16517</v>
      </c>
      <c r="H74" s="2"/>
      <c r="I74" s="7">
        <v>0</v>
      </c>
      <c r="J74" s="7"/>
      <c r="K74" s="7"/>
      <c r="L74" s="1"/>
      <c r="M74" s="7"/>
      <c r="N74" s="1"/>
      <c r="O74" s="7"/>
      <c r="P74" s="1"/>
      <c r="Q74" s="7"/>
      <c r="R74" s="1"/>
      <c r="S74" s="2"/>
      <c r="T74" s="1"/>
      <c r="U74" s="2"/>
      <c r="V74" s="1"/>
      <c r="W74" s="2"/>
      <c r="X74" s="1"/>
      <c r="Y74" s="2"/>
      <c r="Z74" s="2"/>
      <c r="AA74" s="2">
        <v>0</v>
      </c>
      <c r="AB74" s="1"/>
      <c r="AC74" s="2">
        <v>0</v>
      </c>
      <c r="AD74" s="1"/>
      <c r="AE74" s="2">
        <v>8474</v>
      </c>
      <c r="AF74" s="1"/>
      <c r="AG74" s="2">
        <v>3120</v>
      </c>
      <c r="AH74" s="1"/>
      <c r="AI74" s="7">
        <v>4923</v>
      </c>
      <c r="AJ74" s="7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8.75" x14ac:dyDescent="0.3">
      <c r="A75" s="3" t="s">
        <v>1</v>
      </c>
      <c r="B75" s="3"/>
      <c r="C75" s="53" t="s">
        <v>56</v>
      </c>
      <c r="D75" s="3"/>
      <c r="E75" s="3" t="s">
        <v>47</v>
      </c>
      <c r="F75" s="3"/>
      <c r="G75" s="12" t="s">
        <v>47</v>
      </c>
      <c r="H75" s="3"/>
      <c r="I75" s="12" t="s">
        <v>47</v>
      </c>
      <c r="J75" s="12"/>
      <c r="K75" s="12" t="s">
        <v>137</v>
      </c>
      <c r="L75" s="3"/>
      <c r="M75" s="12" t="s">
        <v>137</v>
      </c>
      <c r="N75" s="3"/>
      <c r="O75" s="12" t="s">
        <v>137</v>
      </c>
      <c r="P75" s="3"/>
      <c r="Q75" s="12" t="s">
        <v>137</v>
      </c>
      <c r="R75" s="3"/>
      <c r="S75" s="12" t="s">
        <v>137</v>
      </c>
      <c r="T75" s="1"/>
      <c r="U75" s="12" t="s">
        <v>137</v>
      </c>
      <c r="V75" s="1"/>
      <c r="W75" s="12" t="s">
        <v>137</v>
      </c>
      <c r="X75" s="1"/>
      <c r="Y75" s="12" t="s">
        <v>137</v>
      </c>
      <c r="Z75" s="12"/>
      <c r="AA75" s="3" t="s">
        <v>0</v>
      </c>
      <c r="AB75" s="1"/>
      <c r="AC75" s="12" t="s">
        <v>137</v>
      </c>
      <c r="AD75" s="1"/>
      <c r="AE75" s="12" t="s">
        <v>137</v>
      </c>
      <c r="AF75" s="1"/>
      <c r="AG75" s="12" t="s">
        <v>137</v>
      </c>
      <c r="AH75" s="1"/>
      <c r="AI75" s="12" t="s">
        <v>137</v>
      </c>
      <c r="AJ75" s="7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8.75" x14ac:dyDescent="0.3">
      <c r="A76" s="11" t="s">
        <v>73</v>
      </c>
      <c r="B76" s="1"/>
      <c r="C76" s="8"/>
      <c r="D76" s="1"/>
      <c r="E76" s="2">
        <f>SUM(E69:E74)</f>
        <v>505000</v>
      </c>
      <c r="F76" s="1"/>
      <c r="G76" s="7">
        <f>SUM(G69:G74)</f>
        <v>87060</v>
      </c>
      <c r="H76" s="2"/>
      <c r="I76" s="7">
        <f>SUM(I69:I74)</f>
        <v>85841</v>
      </c>
      <c r="J76" s="2"/>
      <c r="K76" s="7">
        <f>SUM(K69:K74)</f>
        <v>0</v>
      </c>
      <c r="L76" s="1"/>
      <c r="M76" s="7">
        <f>SUM(M69:M74)</f>
        <v>0</v>
      </c>
      <c r="N76" s="1"/>
      <c r="O76" s="7">
        <f>SUM(O69:O74)</f>
        <v>0</v>
      </c>
      <c r="P76" s="1"/>
      <c r="Q76" s="7">
        <f>SUM(Q69:Q74)</f>
        <v>0</v>
      </c>
      <c r="R76" s="1"/>
      <c r="S76" s="7">
        <f>SUM(S69:S74)</f>
        <v>0</v>
      </c>
      <c r="T76" s="1"/>
      <c r="U76" s="7">
        <f>SUM(U69:U74)</f>
        <v>0</v>
      </c>
      <c r="V76" s="1"/>
      <c r="W76" s="7">
        <f>SUM(W69:W74)</f>
        <v>0</v>
      </c>
      <c r="X76" s="1"/>
      <c r="Y76" s="7">
        <f>SUM(Y69:Y74)</f>
        <v>0</v>
      </c>
      <c r="Z76" s="7"/>
      <c r="AA76" s="7">
        <f>SUM(AA69:AA74)</f>
        <v>5983</v>
      </c>
      <c r="AB76" s="1"/>
      <c r="AC76" s="7">
        <f>SUM(AC69:AC74)</f>
        <v>18009</v>
      </c>
      <c r="AD76" s="1"/>
      <c r="AE76" s="7">
        <f>SUM(AE69:AE74)</f>
        <v>14699</v>
      </c>
      <c r="AF76" s="1"/>
      <c r="AG76" s="7">
        <f>SUM(AG69:AG74)</f>
        <v>30951</v>
      </c>
      <c r="AH76" s="1"/>
      <c r="AI76" s="7">
        <f>SUM(AI69:AI74)</f>
        <v>17418</v>
      </c>
      <c r="AJ76" s="7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8.75" x14ac:dyDescent="0.3">
      <c r="A77" s="11"/>
      <c r="B77" s="1"/>
      <c r="C77" s="8"/>
      <c r="D77" s="1"/>
      <c r="E77" s="2"/>
      <c r="F77" s="1"/>
      <c r="G77" s="7"/>
      <c r="H77" s="2"/>
      <c r="I77" s="7"/>
      <c r="J77" s="7"/>
      <c r="K77" s="2"/>
      <c r="L77" s="1"/>
      <c r="M77" s="7"/>
      <c r="N77" s="1"/>
      <c r="O77" s="7"/>
      <c r="P77" s="1"/>
      <c r="Q77" s="2"/>
      <c r="R77" s="1"/>
      <c r="S77" s="2"/>
      <c r="T77" s="1"/>
      <c r="U77" s="2"/>
      <c r="V77" s="1"/>
      <c r="W77" s="2"/>
      <c r="X77" s="1"/>
      <c r="Y77" s="2"/>
      <c r="Z77" s="2"/>
      <c r="AA77" s="2"/>
      <c r="AB77" s="1"/>
      <c r="AC77" s="2"/>
      <c r="AD77" s="1"/>
      <c r="AE77" s="2"/>
      <c r="AF77" s="1"/>
      <c r="AG77" s="2"/>
      <c r="AH77" s="1"/>
      <c r="AI77" s="7"/>
      <c r="AJ77" s="7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8.75" x14ac:dyDescent="0.3">
      <c r="A78" s="15" t="s">
        <v>74</v>
      </c>
      <c r="B78" s="15"/>
      <c r="C78" s="54"/>
      <c r="D78" s="15"/>
      <c r="E78" s="17"/>
      <c r="F78" s="15"/>
      <c r="G78" s="17"/>
      <c r="H78" s="17"/>
      <c r="I78" s="17"/>
      <c r="J78" s="17"/>
      <c r="K78" s="17"/>
      <c r="L78" s="15"/>
      <c r="M78" s="17"/>
      <c r="N78" s="15"/>
      <c r="O78" s="17"/>
      <c r="P78" s="15"/>
      <c r="Q78" s="17"/>
      <c r="R78" s="15"/>
      <c r="S78" s="17"/>
      <c r="T78" s="15"/>
      <c r="U78" s="17"/>
      <c r="V78" s="15"/>
      <c r="W78" s="17"/>
      <c r="X78" s="15"/>
      <c r="Y78" s="17"/>
      <c r="Z78" s="17"/>
      <c r="AA78" s="17"/>
      <c r="AB78" s="15"/>
      <c r="AC78" s="17"/>
      <c r="AD78" s="15"/>
      <c r="AE78" s="17"/>
      <c r="AF78" s="15"/>
      <c r="AG78" s="17"/>
      <c r="AH78" s="15"/>
      <c r="AI78" s="17"/>
      <c r="AJ78" s="7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8.75" x14ac:dyDescent="0.3">
      <c r="A79" s="46" t="s">
        <v>65</v>
      </c>
      <c r="B79" s="11"/>
      <c r="C79" s="52" t="s">
        <v>131</v>
      </c>
      <c r="D79" s="11"/>
      <c r="E79" s="7">
        <v>45000</v>
      </c>
      <c r="F79" s="11"/>
      <c r="G79" s="7">
        <f>SUM(K79:AI79)</f>
        <v>6771</v>
      </c>
      <c r="H79" s="7"/>
      <c r="I79" s="7">
        <v>16289</v>
      </c>
      <c r="J79" s="7"/>
      <c r="K79" s="7"/>
      <c r="L79" s="11"/>
      <c r="M79" s="7"/>
      <c r="N79" s="11"/>
      <c r="O79" s="7"/>
      <c r="P79" s="11"/>
      <c r="Q79" s="7"/>
      <c r="R79" s="11"/>
      <c r="S79" s="7"/>
      <c r="T79" s="11"/>
      <c r="U79" s="7"/>
      <c r="V79" s="11"/>
      <c r="W79" s="7"/>
      <c r="X79" s="11"/>
      <c r="Y79" s="7"/>
      <c r="Z79" s="7"/>
      <c r="AA79" s="7">
        <v>0</v>
      </c>
      <c r="AB79" s="11"/>
      <c r="AC79" s="7">
        <v>2178</v>
      </c>
      <c r="AD79" s="11"/>
      <c r="AE79" s="7">
        <v>0</v>
      </c>
      <c r="AF79" s="11"/>
      <c r="AG79" s="7">
        <v>2310</v>
      </c>
      <c r="AH79" s="11"/>
      <c r="AI79" s="7">
        <v>2283</v>
      </c>
      <c r="AJ79" s="7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8.75" x14ac:dyDescent="0.3">
      <c r="A80" s="3" t="s">
        <v>1</v>
      </c>
      <c r="B80" s="3"/>
      <c r="C80" s="53" t="s">
        <v>56</v>
      </c>
      <c r="D80" s="3"/>
      <c r="E80" s="3" t="s">
        <v>47</v>
      </c>
      <c r="F80" s="3"/>
      <c r="G80" s="12" t="s">
        <v>47</v>
      </c>
      <c r="H80" s="3"/>
      <c r="I80" s="12" t="s">
        <v>47</v>
      </c>
      <c r="J80" s="12"/>
      <c r="K80" s="12" t="s">
        <v>137</v>
      </c>
      <c r="L80" s="3"/>
      <c r="M80" s="12" t="s">
        <v>137</v>
      </c>
      <c r="N80" s="3"/>
      <c r="O80" s="12" t="s">
        <v>137</v>
      </c>
      <c r="P80" s="3"/>
      <c r="Q80" s="12" t="s">
        <v>137</v>
      </c>
      <c r="R80" s="3"/>
      <c r="S80" s="12" t="s">
        <v>137</v>
      </c>
      <c r="T80" s="1"/>
      <c r="U80" s="12" t="s">
        <v>137</v>
      </c>
      <c r="V80" s="1"/>
      <c r="W80" s="12" t="s">
        <v>137</v>
      </c>
      <c r="X80" s="1"/>
      <c r="Y80" s="12" t="s">
        <v>137</v>
      </c>
      <c r="Z80" s="12"/>
      <c r="AA80" s="3" t="s">
        <v>0</v>
      </c>
      <c r="AB80" s="1"/>
      <c r="AC80" s="12" t="s">
        <v>137</v>
      </c>
      <c r="AD80" s="1"/>
      <c r="AE80" s="12" t="s">
        <v>137</v>
      </c>
      <c r="AF80" s="1"/>
      <c r="AG80" s="12" t="s">
        <v>137</v>
      </c>
      <c r="AH80" s="1"/>
      <c r="AI80" s="12" t="s">
        <v>137</v>
      </c>
      <c r="AJ80" s="7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8.75" x14ac:dyDescent="0.3">
      <c r="A81" s="11" t="s">
        <v>73</v>
      </c>
      <c r="B81" s="11"/>
      <c r="C81" s="52"/>
      <c r="D81" s="11"/>
      <c r="E81" s="7">
        <f>+E79</f>
        <v>45000</v>
      </c>
      <c r="F81" s="11"/>
      <c r="G81" s="7">
        <f>+G79</f>
        <v>6771</v>
      </c>
      <c r="H81" s="7"/>
      <c r="I81" s="7">
        <f>+I79</f>
        <v>16289</v>
      </c>
      <c r="J81" s="7"/>
      <c r="K81" s="7">
        <f>+K79</f>
        <v>0</v>
      </c>
      <c r="L81" s="11"/>
      <c r="M81" s="7">
        <f>+M79</f>
        <v>0</v>
      </c>
      <c r="N81" s="11"/>
      <c r="O81" s="7">
        <f>+O79</f>
        <v>0</v>
      </c>
      <c r="P81" s="11"/>
      <c r="Q81" s="7">
        <f>+Q79</f>
        <v>0</v>
      </c>
      <c r="R81" s="11"/>
      <c r="S81" s="7">
        <f>+S79</f>
        <v>0</v>
      </c>
      <c r="T81" s="11"/>
      <c r="U81" s="7">
        <f>+U79</f>
        <v>0</v>
      </c>
      <c r="V81" s="11"/>
      <c r="W81" s="7">
        <f>+W79</f>
        <v>0</v>
      </c>
      <c r="X81" s="11"/>
      <c r="Y81" s="7">
        <f>+Y79</f>
        <v>0</v>
      </c>
      <c r="Z81" s="7"/>
      <c r="AA81" s="7">
        <f>+AA79</f>
        <v>0</v>
      </c>
      <c r="AB81" s="11"/>
      <c r="AC81" s="7">
        <f>+AC79</f>
        <v>2178</v>
      </c>
      <c r="AD81" s="11"/>
      <c r="AE81" s="7">
        <f>+AE79</f>
        <v>0</v>
      </c>
      <c r="AF81" s="11"/>
      <c r="AG81" s="7">
        <f>+AG79</f>
        <v>2310</v>
      </c>
      <c r="AH81" s="11"/>
      <c r="AI81" s="7">
        <f>+AI79</f>
        <v>2283</v>
      </c>
      <c r="AJ81" s="7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8.75" x14ac:dyDescent="0.3">
      <c r="A82" s="11"/>
      <c r="B82" s="11"/>
      <c r="C82" s="52"/>
      <c r="D82" s="11"/>
      <c r="E82" s="7"/>
      <c r="F82" s="11"/>
      <c r="G82" s="7"/>
      <c r="H82" s="7"/>
      <c r="I82" s="7"/>
      <c r="J82" s="7"/>
      <c r="K82" s="7"/>
      <c r="L82" s="11"/>
      <c r="M82" s="7"/>
      <c r="N82" s="11"/>
      <c r="O82" s="7"/>
      <c r="P82" s="11"/>
      <c r="Q82" s="7"/>
      <c r="R82" s="11"/>
      <c r="S82" s="7"/>
      <c r="T82" s="11"/>
      <c r="U82" s="7"/>
      <c r="V82" s="11"/>
      <c r="W82" s="7"/>
      <c r="X82" s="11"/>
      <c r="Y82" s="7"/>
      <c r="Z82" s="7"/>
      <c r="AA82" s="7"/>
      <c r="AB82" s="11"/>
      <c r="AC82" s="7"/>
      <c r="AD82" s="11"/>
      <c r="AE82" s="7"/>
      <c r="AF82" s="11"/>
      <c r="AG82" s="7"/>
      <c r="AH82" s="11"/>
      <c r="AI82" s="7"/>
      <c r="AJ82" s="7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8.75" x14ac:dyDescent="0.3">
      <c r="A83" s="15" t="s">
        <v>75</v>
      </c>
      <c r="B83" s="15"/>
      <c r="C83" s="54"/>
      <c r="D83" s="15"/>
      <c r="E83" s="17"/>
      <c r="F83" s="15"/>
      <c r="G83" s="17"/>
      <c r="H83" s="17"/>
      <c r="I83" s="17"/>
      <c r="J83" s="17"/>
      <c r="K83" s="17"/>
      <c r="L83" s="15"/>
      <c r="M83" s="17"/>
      <c r="N83" s="15"/>
      <c r="O83" s="17"/>
      <c r="P83" s="15"/>
      <c r="Q83" s="17"/>
      <c r="R83" s="15"/>
      <c r="S83" s="17"/>
      <c r="T83" s="15"/>
      <c r="U83" s="17"/>
      <c r="V83" s="15"/>
      <c r="W83" s="17"/>
      <c r="X83" s="15"/>
      <c r="Y83" s="17"/>
      <c r="Z83" s="17"/>
      <c r="AA83" s="17"/>
      <c r="AB83" s="15"/>
      <c r="AC83" s="17"/>
      <c r="AD83" s="15"/>
      <c r="AE83" s="17"/>
      <c r="AF83" s="15"/>
      <c r="AG83" s="17"/>
      <c r="AH83" s="15"/>
      <c r="AI83" s="17"/>
      <c r="AJ83" s="7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8.75" x14ac:dyDescent="0.3">
      <c r="A84" s="48" t="s">
        <v>48</v>
      </c>
      <c r="B84" s="1"/>
      <c r="C84" s="8" t="s">
        <v>132</v>
      </c>
      <c r="D84" s="1"/>
      <c r="E84" s="2">
        <v>187000</v>
      </c>
      <c r="F84" s="1"/>
      <c r="G84" s="7">
        <f>SUM(K84:AI84)</f>
        <v>155128</v>
      </c>
      <c r="H84" s="2"/>
      <c r="I84" s="7">
        <v>155127</v>
      </c>
      <c r="J84" s="7"/>
      <c r="K84" s="7"/>
      <c r="L84" s="1"/>
      <c r="M84" s="7"/>
      <c r="N84" s="1"/>
      <c r="O84" s="7"/>
      <c r="P84" s="1"/>
      <c r="Q84" s="2"/>
      <c r="R84" s="1"/>
      <c r="S84" s="2"/>
      <c r="T84" s="1"/>
      <c r="U84" s="2"/>
      <c r="V84" s="1"/>
      <c r="W84" s="2"/>
      <c r="X84" s="1"/>
      <c r="Y84" s="2"/>
      <c r="Z84" s="2"/>
      <c r="AA84" s="2">
        <v>0</v>
      </c>
      <c r="AB84" s="1"/>
      <c r="AC84" s="2">
        <v>62052</v>
      </c>
      <c r="AD84" s="1"/>
      <c r="AE84" s="2">
        <v>31026</v>
      </c>
      <c r="AF84" s="1"/>
      <c r="AG84" s="2">
        <v>31025</v>
      </c>
      <c r="AH84" s="1"/>
      <c r="AI84" s="7">
        <v>31025</v>
      </c>
      <c r="AJ84" s="7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8.75" x14ac:dyDescent="0.3">
      <c r="A85" s="48" t="s">
        <v>36</v>
      </c>
      <c r="B85" s="1"/>
      <c r="C85" s="8" t="s">
        <v>133</v>
      </c>
      <c r="D85" s="1"/>
      <c r="E85" s="2">
        <v>160000</v>
      </c>
      <c r="F85" s="1"/>
      <c r="G85" s="7">
        <f>SUM(K85:AI85)</f>
        <v>64516</v>
      </c>
      <c r="H85" s="2"/>
      <c r="I85" s="7">
        <v>64517</v>
      </c>
      <c r="J85" s="7"/>
      <c r="K85" s="7"/>
      <c r="L85" s="1"/>
      <c r="M85" s="7"/>
      <c r="N85" s="1"/>
      <c r="O85" s="7"/>
      <c r="P85" s="1"/>
      <c r="Q85" s="2"/>
      <c r="R85" s="1"/>
      <c r="S85" s="2"/>
      <c r="T85" s="1"/>
      <c r="U85" s="2"/>
      <c r="V85" s="1"/>
      <c r="W85" s="2"/>
      <c r="X85" s="1"/>
      <c r="Y85" s="2"/>
      <c r="Z85" s="2"/>
      <c r="AA85" s="2">
        <v>0</v>
      </c>
      <c r="AB85" s="1"/>
      <c r="AC85" s="2">
        <v>25807</v>
      </c>
      <c r="AD85" s="1"/>
      <c r="AE85" s="2">
        <v>12903</v>
      </c>
      <c r="AF85" s="1"/>
      <c r="AG85" s="2">
        <v>12903</v>
      </c>
      <c r="AH85" s="1"/>
      <c r="AI85" s="7">
        <v>12903</v>
      </c>
      <c r="AJ85" s="7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8.75" x14ac:dyDescent="0.3">
      <c r="A86" s="3" t="s">
        <v>1</v>
      </c>
      <c r="B86" s="3"/>
      <c r="C86" s="53" t="s">
        <v>56</v>
      </c>
      <c r="D86" s="3"/>
      <c r="E86" s="3" t="s">
        <v>47</v>
      </c>
      <c r="F86" s="3"/>
      <c r="G86" s="12" t="s">
        <v>47</v>
      </c>
      <c r="H86" s="3"/>
      <c r="I86" s="12" t="s">
        <v>47</v>
      </c>
      <c r="J86" s="12"/>
      <c r="K86" s="12" t="s">
        <v>137</v>
      </c>
      <c r="L86" s="3"/>
      <c r="M86" s="12" t="s">
        <v>137</v>
      </c>
      <c r="N86" s="3"/>
      <c r="O86" s="12" t="s">
        <v>137</v>
      </c>
      <c r="P86" s="3"/>
      <c r="Q86" s="12" t="s">
        <v>137</v>
      </c>
      <c r="R86" s="3"/>
      <c r="S86" s="12" t="s">
        <v>137</v>
      </c>
      <c r="T86" s="1"/>
      <c r="U86" s="12" t="s">
        <v>137</v>
      </c>
      <c r="V86" s="1"/>
      <c r="W86" s="12" t="s">
        <v>137</v>
      </c>
      <c r="X86" s="1"/>
      <c r="Y86" s="12" t="s">
        <v>137</v>
      </c>
      <c r="Z86" s="12"/>
      <c r="AA86" s="3" t="s">
        <v>0</v>
      </c>
      <c r="AB86" s="1"/>
      <c r="AC86" s="12" t="s">
        <v>137</v>
      </c>
      <c r="AD86" s="1"/>
      <c r="AE86" s="12" t="s">
        <v>137</v>
      </c>
      <c r="AF86" s="1"/>
      <c r="AG86" s="12" t="s">
        <v>137</v>
      </c>
      <c r="AH86" s="1"/>
      <c r="AI86" s="12" t="s">
        <v>137</v>
      </c>
      <c r="AJ86" s="7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8.75" x14ac:dyDescent="0.3">
      <c r="A87" s="11" t="s">
        <v>73</v>
      </c>
      <c r="B87" s="1"/>
      <c r="C87" s="8"/>
      <c r="D87" s="1"/>
      <c r="E87" s="2">
        <f>+E84+E85</f>
        <v>347000</v>
      </c>
      <c r="F87" s="1"/>
      <c r="G87" s="7">
        <f>+G84+G85</f>
        <v>219644</v>
      </c>
      <c r="H87" s="2"/>
      <c r="I87" s="7">
        <f>+I84+I85</f>
        <v>219644</v>
      </c>
      <c r="J87" s="7"/>
      <c r="K87" s="7">
        <f>+K84+K85</f>
        <v>0</v>
      </c>
      <c r="L87" s="1"/>
      <c r="M87" s="7">
        <f>+M84+M85</f>
        <v>0</v>
      </c>
      <c r="N87" s="1"/>
      <c r="O87" s="7">
        <f>+O84+O85</f>
        <v>0</v>
      </c>
      <c r="P87" s="1"/>
      <c r="Q87" s="7">
        <f>+Q84+Q85</f>
        <v>0</v>
      </c>
      <c r="R87" s="1"/>
      <c r="S87" s="7">
        <f>+S84+S85</f>
        <v>0</v>
      </c>
      <c r="T87" s="1"/>
      <c r="U87" s="7">
        <f>+U84+U85</f>
        <v>0</v>
      </c>
      <c r="V87" s="1"/>
      <c r="W87" s="7">
        <f>+W84+W85</f>
        <v>0</v>
      </c>
      <c r="X87" s="1"/>
      <c r="Y87" s="7">
        <f>+Y84+Y85</f>
        <v>0</v>
      </c>
      <c r="Z87" s="7"/>
      <c r="AA87" s="7">
        <f>+AA84+AA85</f>
        <v>0</v>
      </c>
      <c r="AB87" s="1"/>
      <c r="AC87" s="7">
        <f>+AC84+AC85</f>
        <v>87859</v>
      </c>
      <c r="AD87" s="1"/>
      <c r="AE87" s="7">
        <f>+AE84+AE85</f>
        <v>43929</v>
      </c>
      <c r="AF87" s="1"/>
      <c r="AG87" s="7">
        <f>+AG84+AG85</f>
        <v>43928</v>
      </c>
      <c r="AH87" s="1"/>
      <c r="AI87" s="7">
        <f>+AI84+AI85</f>
        <v>43928</v>
      </c>
      <c r="AJ87" s="7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8.75" x14ac:dyDescent="0.3">
      <c r="A88" s="11"/>
      <c r="B88" s="1"/>
      <c r="C88" s="8"/>
      <c r="D88" s="1"/>
      <c r="E88" s="2"/>
      <c r="F88" s="1"/>
      <c r="G88" s="7"/>
      <c r="H88" s="2"/>
      <c r="I88" s="7"/>
      <c r="J88" s="7"/>
      <c r="K88" s="2"/>
      <c r="L88" s="1"/>
      <c r="M88" s="7"/>
      <c r="N88" s="1"/>
      <c r="O88" s="2"/>
      <c r="P88" s="1"/>
      <c r="Q88" s="2"/>
      <c r="R88" s="1"/>
      <c r="S88" s="2"/>
      <c r="T88" s="1"/>
      <c r="U88" s="2"/>
      <c r="V88" s="1"/>
      <c r="W88" s="2"/>
      <c r="X88" s="1"/>
      <c r="Y88" s="2"/>
      <c r="Z88" s="2"/>
      <c r="AA88" s="2"/>
      <c r="AB88" s="1"/>
      <c r="AC88" s="2"/>
      <c r="AD88" s="1"/>
      <c r="AE88" s="2"/>
      <c r="AF88" s="1"/>
      <c r="AG88" s="2"/>
      <c r="AH88" s="1"/>
      <c r="AI88" s="7"/>
      <c r="AJ88" s="7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8.75" x14ac:dyDescent="0.3">
      <c r="A89" s="15" t="s">
        <v>76</v>
      </c>
      <c r="B89" s="15"/>
      <c r="C89" s="54"/>
      <c r="D89" s="15"/>
      <c r="E89" s="17"/>
      <c r="F89" s="15"/>
      <c r="G89" s="17"/>
      <c r="H89" s="17"/>
      <c r="I89" s="17"/>
      <c r="J89" s="17"/>
      <c r="K89" s="17"/>
      <c r="L89" s="15"/>
      <c r="M89" s="17"/>
      <c r="N89" s="15"/>
      <c r="O89" s="17"/>
      <c r="P89" s="15"/>
      <c r="Q89" s="17"/>
      <c r="R89" s="15"/>
      <c r="S89" s="17"/>
      <c r="T89" s="15"/>
      <c r="U89" s="17"/>
      <c r="V89" s="15"/>
      <c r="W89" s="17"/>
      <c r="X89" s="15"/>
      <c r="Y89" s="17"/>
      <c r="Z89" s="17"/>
      <c r="AA89" s="17"/>
      <c r="AB89" s="15"/>
      <c r="AC89" s="17"/>
      <c r="AD89" s="15"/>
      <c r="AE89" s="17"/>
      <c r="AF89" s="15"/>
      <c r="AG89" s="17"/>
      <c r="AH89" s="15"/>
      <c r="AI89" s="17"/>
      <c r="AJ89" s="7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8.75" x14ac:dyDescent="0.3">
      <c r="A90" s="20" t="s">
        <v>21</v>
      </c>
      <c r="B90" s="1"/>
      <c r="C90" s="8" t="s">
        <v>134</v>
      </c>
      <c r="D90" s="1"/>
      <c r="E90" s="2">
        <v>11000</v>
      </c>
      <c r="F90" s="1"/>
      <c r="G90" s="7">
        <f>SUM(K90:AI90)</f>
        <v>636</v>
      </c>
      <c r="H90" s="2"/>
      <c r="I90" s="7">
        <v>188</v>
      </c>
      <c r="J90" s="7"/>
      <c r="K90" s="7"/>
      <c r="L90" s="1"/>
      <c r="M90" s="7"/>
      <c r="N90" s="1"/>
      <c r="O90" s="7"/>
      <c r="P90" s="1"/>
      <c r="Q90" s="2"/>
      <c r="R90" s="1"/>
      <c r="S90" s="2"/>
      <c r="T90" s="1"/>
      <c r="U90" s="2"/>
      <c r="V90" s="1"/>
      <c r="W90" s="2"/>
      <c r="X90" s="1"/>
      <c r="Y90" s="2"/>
      <c r="Z90" s="2"/>
      <c r="AA90" s="2">
        <v>0</v>
      </c>
      <c r="AB90" s="1"/>
      <c r="AC90" s="2">
        <v>500</v>
      </c>
      <c r="AD90" s="1"/>
      <c r="AE90" s="2">
        <v>65</v>
      </c>
      <c r="AF90" s="1"/>
      <c r="AG90" s="2">
        <v>0</v>
      </c>
      <c r="AH90" s="1"/>
      <c r="AI90" s="7">
        <v>71</v>
      </c>
      <c r="AJ90" s="7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8.75" x14ac:dyDescent="0.3">
      <c r="A91" s="3" t="s">
        <v>1</v>
      </c>
      <c r="B91" s="3"/>
      <c r="C91" s="53" t="s">
        <v>56</v>
      </c>
      <c r="D91" s="3"/>
      <c r="E91" s="3" t="s">
        <v>47</v>
      </c>
      <c r="F91" s="3"/>
      <c r="G91" s="12" t="s">
        <v>47</v>
      </c>
      <c r="H91" s="3"/>
      <c r="I91" s="12" t="s">
        <v>47</v>
      </c>
      <c r="J91" s="12"/>
      <c r="K91" s="12" t="s">
        <v>137</v>
      </c>
      <c r="L91" s="3"/>
      <c r="M91" s="12" t="s">
        <v>137</v>
      </c>
      <c r="N91" s="3"/>
      <c r="O91" s="12" t="s">
        <v>137</v>
      </c>
      <c r="P91" s="3"/>
      <c r="Q91" s="12" t="s">
        <v>137</v>
      </c>
      <c r="R91" s="3"/>
      <c r="S91" s="12" t="s">
        <v>137</v>
      </c>
      <c r="T91" s="1"/>
      <c r="U91" s="12" t="s">
        <v>137</v>
      </c>
      <c r="V91" s="1"/>
      <c r="W91" s="12" t="s">
        <v>137</v>
      </c>
      <c r="X91" s="1"/>
      <c r="Y91" s="12" t="s">
        <v>137</v>
      </c>
      <c r="Z91" s="12"/>
      <c r="AA91" s="3" t="s">
        <v>0</v>
      </c>
      <c r="AB91" s="1"/>
      <c r="AC91" s="12" t="s">
        <v>137</v>
      </c>
      <c r="AD91" s="1"/>
      <c r="AE91" s="12" t="s">
        <v>137</v>
      </c>
      <c r="AF91" s="1"/>
      <c r="AG91" s="12" t="s">
        <v>137</v>
      </c>
      <c r="AH91" s="1"/>
      <c r="AI91" s="12" t="s">
        <v>137</v>
      </c>
      <c r="AJ91" s="7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8.75" x14ac:dyDescent="0.3">
      <c r="A92" s="3" t="s">
        <v>73</v>
      </c>
      <c r="B92" s="3"/>
      <c r="C92" s="53"/>
      <c r="D92" s="3"/>
      <c r="E92" s="23">
        <f>+E90</f>
        <v>11000</v>
      </c>
      <c r="F92" s="3"/>
      <c r="G92" s="25">
        <f>+G90</f>
        <v>636</v>
      </c>
      <c r="H92" s="3"/>
      <c r="I92" s="25">
        <f>+I90</f>
        <v>188</v>
      </c>
      <c r="J92" s="25"/>
      <c r="K92" s="25">
        <f>+K90</f>
        <v>0</v>
      </c>
      <c r="L92" s="3"/>
      <c r="M92" s="25">
        <f>+M90</f>
        <v>0</v>
      </c>
      <c r="N92" s="3"/>
      <c r="O92" s="25">
        <f>+O90</f>
        <v>0</v>
      </c>
      <c r="P92" s="3"/>
      <c r="Q92" s="25">
        <f>+Q90</f>
        <v>0</v>
      </c>
      <c r="R92" s="3"/>
      <c r="S92" s="25">
        <f>+S90</f>
        <v>0</v>
      </c>
      <c r="T92" s="1"/>
      <c r="U92" s="25">
        <f>+U90</f>
        <v>0</v>
      </c>
      <c r="V92" s="1"/>
      <c r="W92" s="25">
        <f>+W90</f>
        <v>0</v>
      </c>
      <c r="X92" s="1"/>
      <c r="Y92" s="25">
        <f>+Y90</f>
        <v>0</v>
      </c>
      <c r="Z92" s="25"/>
      <c r="AA92" s="25">
        <f>+AA90</f>
        <v>0</v>
      </c>
      <c r="AB92" s="1"/>
      <c r="AC92" s="25">
        <f>+AC90</f>
        <v>500</v>
      </c>
      <c r="AD92" s="1"/>
      <c r="AE92" s="25">
        <f>+AE90</f>
        <v>65</v>
      </c>
      <c r="AF92" s="1"/>
      <c r="AG92" s="25">
        <f>+AG90</f>
        <v>0</v>
      </c>
      <c r="AH92" s="1"/>
      <c r="AI92" s="25">
        <f>+AI90</f>
        <v>71</v>
      </c>
      <c r="AJ92" s="7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8.75" x14ac:dyDescent="0.3">
      <c r="A93" s="3" t="s">
        <v>1</v>
      </c>
      <c r="B93" s="3"/>
      <c r="C93" s="53" t="s">
        <v>56</v>
      </c>
      <c r="D93" s="3"/>
      <c r="E93" s="3" t="s">
        <v>52</v>
      </c>
      <c r="F93" s="3"/>
      <c r="G93" s="12" t="s">
        <v>52</v>
      </c>
      <c r="H93" s="3"/>
      <c r="I93" s="12" t="s">
        <v>52</v>
      </c>
      <c r="J93" s="12"/>
      <c r="K93" s="12" t="s">
        <v>137</v>
      </c>
      <c r="L93" s="3"/>
      <c r="M93" s="12" t="s">
        <v>137</v>
      </c>
      <c r="N93" s="3"/>
      <c r="O93" s="12" t="s">
        <v>137</v>
      </c>
      <c r="P93" s="3"/>
      <c r="Q93" s="12" t="s">
        <v>137</v>
      </c>
      <c r="R93" s="3"/>
      <c r="S93" s="12" t="s">
        <v>137</v>
      </c>
      <c r="T93" s="1"/>
      <c r="U93" s="12" t="s">
        <v>137</v>
      </c>
      <c r="V93" s="1"/>
      <c r="W93" s="12" t="s">
        <v>137</v>
      </c>
      <c r="X93" s="1"/>
      <c r="Y93" s="12" t="s">
        <v>137</v>
      </c>
      <c r="Z93" s="12"/>
      <c r="AA93" s="3" t="s">
        <v>0</v>
      </c>
      <c r="AB93" s="1"/>
      <c r="AC93" s="12" t="s">
        <v>137</v>
      </c>
      <c r="AD93" s="1"/>
      <c r="AE93" s="12" t="s">
        <v>137</v>
      </c>
      <c r="AF93" s="1"/>
      <c r="AG93" s="12" t="s">
        <v>137</v>
      </c>
      <c r="AH93" s="1"/>
      <c r="AI93" s="12" t="s">
        <v>137</v>
      </c>
      <c r="AJ93" s="1"/>
      <c r="AK93" s="3"/>
      <c r="AL93" s="1"/>
      <c r="AM93" s="3"/>
      <c r="AN93" s="1"/>
      <c r="AO93" s="3"/>
      <c r="AP93" s="1"/>
      <c r="AQ93" s="3"/>
      <c r="AR93" s="1"/>
      <c r="AS93" s="3"/>
      <c r="AT93" s="1"/>
      <c r="AU93" s="3"/>
      <c r="AV93" s="1"/>
      <c r="AW93" s="3"/>
      <c r="AX93" s="1"/>
      <c r="AY93" s="3"/>
      <c r="AZ93" s="1"/>
      <c r="BA93" s="3"/>
      <c r="BB93" s="1"/>
      <c r="BC93" s="3"/>
      <c r="BD93" s="1"/>
      <c r="BE93" s="3"/>
      <c r="BF93" s="1"/>
      <c r="BG93" s="3"/>
      <c r="BH93" s="1"/>
      <c r="BI93" s="3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8.75" x14ac:dyDescent="0.3">
      <c r="A94" s="4" t="s">
        <v>33</v>
      </c>
      <c r="B94" s="4"/>
      <c r="C94" s="36"/>
      <c r="D94" s="4"/>
      <c r="E94" s="10">
        <f>+E66+E76+E81+E87+E92</f>
        <v>1390000</v>
      </c>
      <c r="F94" s="10"/>
      <c r="G94" s="24">
        <f>+G66+G76+G81+G87+G92</f>
        <v>525973</v>
      </c>
      <c r="H94" s="10"/>
      <c r="I94" s="24">
        <f>+I66+I76+I81+I87+I92</f>
        <v>528777</v>
      </c>
      <c r="J94" s="24"/>
      <c r="K94" s="24">
        <f>+K66+K76+K81+K87+K92</f>
        <v>0</v>
      </c>
      <c r="L94" s="10"/>
      <c r="M94" s="24">
        <f>+M66+M76+M81+M87+M92</f>
        <v>0</v>
      </c>
      <c r="N94" s="10"/>
      <c r="O94" s="24">
        <f>+O66+O76+O81+O87+O92</f>
        <v>0</v>
      </c>
      <c r="P94" s="10"/>
      <c r="Q94" s="24">
        <f>+Q66+Q76+Q81+Q87+Q92</f>
        <v>0</v>
      </c>
      <c r="R94" s="10"/>
      <c r="S94" s="24">
        <f>+S66+S76+S81+S87+S92</f>
        <v>0</v>
      </c>
      <c r="T94" s="10"/>
      <c r="U94" s="24">
        <f>+U66+U76+U81+U87+U92</f>
        <v>0</v>
      </c>
      <c r="V94" s="10"/>
      <c r="W94" s="24">
        <f>+W66+W76+W81+W87+W92</f>
        <v>0</v>
      </c>
      <c r="X94" s="10"/>
      <c r="Y94" s="24">
        <f>+Y66+Y76+Y81+Y87+Y92</f>
        <v>0</v>
      </c>
      <c r="Z94" s="24"/>
      <c r="AA94" s="24">
        <f>+AA66+AA76+AA81+AA87+AA92</f>
        <v>36275</v>
      </c>
      <c r="AB94" s="10"/>
      <c r="AC94" s="24">
        <f>+AC66+AC76+AC81+AC87+AC92</f>
        <v>157950</v>
      </c>
      <c r="AD94" s="10"/>
      <c r="AE94" s="24">
        <f>+AE66+AE76+AE81+AE87+AE92</f>
        <v>94450</v>
      </c>
      <c r="AF94" s="10"/>
      <c r="AG94" s="24">
        <f>+AG66+AG76+AG81+AG87+AG92</f>
        <v>128590</v>
      </c>
      <c r="AH94" s="10"/>
      <c r="AI94" s="24">
        <f>+AI66+AI76+AI81+AI87+AI92</f>
        <v>108708</v>
      </c>
      <c r="AJ94" s="1"/>
      <c r="AK94" s="24" t="s">
        <v>2</v>
      </c>
      <c r="AL94" s="1"/>
      <c r="AM94" s="2"/>
      <c r="AN94" s="1"/>
      <c r="AO94" s="2"/>
      <c r="AP94" s="1"/>
      <c r="AQ94" s="2"/>
      <c r="AR94" s="1"/>
      <c r="AS94" s="2"/>
      <c r="AT94" s="1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8.75" x14ac:dyDescent="0.3">
      <c r="A95" s="3" t="s">
        <v>25</v>
      </c>
      <c r="B95" s="3"/>
      <c r="C95" s="53" t="s">
        <v>57</v>
      </c>
      <c r="D95" s="3"/>
      <c r="E95" s="5" t="s">
        <v>55</v>
      </c>
      <c r="F95" s="3"/>
      <c r="G95" s="13" t="s">
        <v>55</v>
      </c>
      <c r="H95" s="5"/>
      <c r="I95" s="13" t="s">
        <v>55</v>
      </c>
      <c r="J95" s="13"/>
      <c r="K95" s="16" t="s">
        <v>26</v>
      </c>
      <c r="L95" s="3"/>
      <c r="M95" s="16" t="s">
        <v>26</v>
      </c>
      <c r="N95" s="3"/>
      <c r="O95" s="16" t="s">
        <v>26</v>
      </c>
      <c r="P95" s="3"/>
      <c r="Q95" s="16" t="s">
        <v>26</v>
      </c>
      <c r="R95" s="3"/>
      <c r="S95" s="16" t="s">
        <v>26</v>
      </c>
      <c r="T95" s="1"/>
      <c r="U95" s="16" t="s">
        <v>26</v>
      </c>
      <c r="V95" s="1"/>
      <c r="W95" s="16" t="s">
        <v>26</v>
      </c>
      <c r="X95" s="1"/>
      <c r="Y95" s="16" t="s">
        <v>26</v>
      </c>
      <c r="Z95" s="16"/>
      <c r="AA95" s="16" t="s">
        <v>26</v>
      </c>
      <c r="AB95" s="1"/>
      <c r="AC95" s="16" t="s">
        <v>26</v>
      </c>
      <c r="AD95" s="1"/>
      <c r="AE95" s="16" t="s">
        <v>26</v>
      </c>
      <c r="AF95" s="1"/>
      <c r="AG95" s="16" t="s">
        <v>26</v>
      </c>
      <c r="AH95" s="1"/>
      <c r="AI95" s="16" t="s">
        <v>26</v>
      </c>
      <c r="AJ95" s="1"/>
      <c r="AK95" s="5"/>
      <c r="AL95" s="1"/>
      <c r="AM95" s="5"/>
      <c r="AN95" s="1"/>
      <c r="AO95" s="5"/>
      <c r="AP95" s="1"/>
      <c r="AQ95" s="5"/>
      <c r="AR95" s="1"/>
      <c r="AS95" s="5"/>
      <c r="AT95" s="1"/>
      <c r="AU95" s="5"/>
      <c r="AV95" s="1"/>
      <c r="AW95" s="5"/>
      <c r="AX95" s="1"/>
      <c r="AY95" s="5"/>
      <c r="AZ95" s="1"/>
      <c r="BA95" s="5"/>
      <c r="BB95" s="1"/>
      <c r="BC95" s="5"/>
      <c r="BD95" s="1"/>
      <c r="BE95" s="5"/>
      <c r="BF95" s="1"/>
      <c r="BG95" s="5"/>
      <c r="BH95" s="1"/>
      <c r="BI95" s="5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8.75" x14ac:dyDescent="0.3">
      <c r="A96" s="1"/>
      <c r="B96" s="1"/>
      <c r="C96" s="8"/>
      <c r="D96" s="1"/>
      <c r="E96" s="1"/>
      <c r="F96" s="1"/>
      <c r="G96" s="11"/>
      <c r="H96" s="1"/>
      <c r="I96" s="11"/>
      <c r="J96" s="11"/>
      <c r="K96" s="2"/>
      <c r="L96" s="1"/>
      <c r="M96" s="7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2"/>
      <c r="AD96" s="1"/>
      <c r="AE96" s="2"/>
      <c r="AF96" s="1"/>
      <c r="AG96" s="1"/>
      <c r="AH96" s="1"/>
      <c r="AI96" s="1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8.75" x14ac:dyDescent="0.3">
      <c r="A97" s="40" t="s">
        <v>40</v>
      </c>
      <c r="B97" s="40"/>
      <c r="C97" s="57"/>
      <c r="D97" s="40"/>
      <c r="E97" s="41">
        <f>+E40-E94</f>
        <v>0</v>
      </c>
      <c r="F97" s="40"/>
      <c r="G97" s="41">
        <f>+G40-G94</f>
        <v>709640</v>
      </c>
      <c r="H97" s="42"/>
      <c r="I97" s="41">
        <f>+I40-I94</f>
        <v>464257</v>
      </c>
      <c r="J97" s="41"/>
      <c r="K97" s="41"/>
      <c r="L97" s="40"/>
      <c r="M97" s="41"/>
      <c r="N97" s="40"/>
      <c r="O97" s="41"/>
      <c r="P97" s="40"/>
      <c r="Q97" s="41"/>
      <c r="R97" s="40"/>
      <c r="S97" s="41"/>
      <c r="T97" s="40"/>
      <c r="U97" s="41"/>
      <c r="V97" s="40"/>
      <c r="W97" s="41"/>
      <c r="X97" s="40"/>
      <c r="Y97" s="41"/>
      <c r="Z97" s="41"/>
      <c r="AA97" s="41">
        <f>+AC97+AA40-AA94</f>
        <v>709640</v>
      </c>
      <c r="AB97" s="40"/>
      <c r="AC97" s="41">
        <f>+AE97+AC40-AC94</f>
        <v>587975</v>
      </c>
      <c r="AD97" s="40"/>
      <c r="AE97" s="41">
        <f>+AG97+AE40-AE94</f>
        <v>586915</v>
      </c>
      <c r="AF97" s="40"/>
      <c r="AG97" s="41">
        <f>+AI97+AG40-AG94</f>
        <v>582194</v>
      </c>
      <c r="AH97" s="40"/>
      <c r="AI97" s="41">
        <f>+AI40-AI94</f>
        <v>565264</v>
      </c>
      <c r="AJ97" s="1"/>
      <c r="AK97" s="6"/>
      <c r="AL97" s="1"/>
      <c r="AM97" s="6"/>
      <c r="AN97" s="1"/>
      <c r="AO97" s="6"/>
      <c r="AP97" s="1"/>
      <c r="AQ97" s="6"/>
      <c r="AR97" s="1"/>
      <c r="AS97" s="6"/>
      <c r="AT97" s="1"/>
      <c r="AU97" s="6"/>
      <c r="AV97" s="1"/>
      <c r="AW97" s="6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8.75" x14ac:dyDescent="0.3">
      <c r="A98" s="40"/>
      <c r="B98" s="40"/>
      <c r="C98" s="57"/>
      <c r="D98" s="40"/>
      <c r="E98" s="44" t="s">
        <v>55</v>
      </c>
      <c r="F98" s="40"/>
      <c r="G98" s="44" t="s">
        <v>55</v>
      </c>
      <c r="H98" s="43"/>
      <c r="I98" s="44" t="s">
        <v>55</v>
      </c>
      <c r="J98" s="43"/>
      <c r="K98" s="58" t="s">
        <v>26</v>
      </c>
      <c r="L98" s="59"/>
      <c r="M98" s="58" t="s">
        <v>26</v>
      </c>
      <c r="N98" s="59"/>
      <c r="O98" s="58" t="s">
        <v>26</v>
      </c>
      <c r="P98" s="59"/>
      <c r="Q98" s="58" t="s">
        <v>26</v>
      </c>
      <c r="R98" s="59"/>
      <c r="S98" s="58" t="s">
        <v>26</v>
      </c>
      <c r="T98" s="60"/>
      <c r="U98" s="58" t="s">
        <v>26</v>
      </c>
      <c r="V98" s="60"/>
      <c r="W98" s="58" t="s">
        <v>26</v>
      </c>
      <c r="X98" s="60"/>
      <c r="Y98" s="58" t="s">
        <v>26</v>
      </c>
      <c r="Z98" s="58"/>
      <c r="AA98" s="58" t="s">
        <v>26</v>
      </c>
      <c r="AB98" s="60"/>
      <c r="AC98" s="58" t="s">
        <v>26</v>
      </c>
      <c r="AD98" s="60"/>
      <c r="AE98" s="58" t="s">
        <v>26</v>
      </c>
      <c r="AF98" s="60"/>
      <c r="AG98" s="58" t="s">
        <v>26</v>
      </c>
      <c r="AH98" s="60"/>
      <c r="AI98" s="58" t="s">
        <v>26</v>
      </c>
      <c r="AJ98" s="1" t="s">
        <v>2</v>
      </c>
      <c r="AK98" s="9"/>
      <c r="AL98" s="1"/>
      <c r="AM98" s="9"/>
      <c r="AN98" s="1"/>
      <c r="AO98" s="9"/>
      <c r="AP98" s="1"/>
      <c r="AQ98" s="9"/>
      <c r="AR98" s="1"/>
      <c r="AS98" s="9"/>
      <c r="AT98" s="1"/>
      <c r="AU98" s="9"/>
      <c r="AV98" s="1"/>
      <c r="AW98" s="9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8.75" x14ac:dyDescent="0.3">
      <c r="A99" s="1"/>
      <c r="B99" s="1"/>
      <c r="C99" s="8"/>
      <c r="D99" s="1"/>
      <c r="E99" s="1"/>
      <c r="F99" s="1"/>
      <c r="G99" s="1"/>
      <c r="H99" s="1"/>
      <c r="I99" s="45" t="s">
        <v>2</v>
      </c>
      <c r="J99" s="11"/>
      <c r="K99" s="2"/>
      <c r="L99" s="1"/>
      <c r="M99" s="2"/>
      <c r="N99" s="1"/>
      <c r="O99" s="6"/>
      <c r="P99" s="1"/>
      <c r="Q99" s="6"/>
      <c r="R99" s="1"/>
      <c r="S99" s="6"/>
      <c r="T99" s="1"/>
      <c r="U99" s="6"/>
      <c r="V99" s="1"/>
      <c r="W99" s="6"/>
      <c r="X99" s="1"/>
      <c r="Y99" s="6"/>
      <c r="Z99" s="6"/>
      <c r="AA99" s="6"/>
      <c r="AB99" s="1"/>
      <c r="AC99" s="2"/>
      <c r="AD99" s="1"/>
      <c r="AE99" s="2"/>
      <c r="AF99" s="1"/>
      <c r="AG99" s="6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8.75" x14ac:dyDescent="0.3">
      <c r="A100" s="1"/>
      <c r="B100" s="1"/>
      <c r="C100" s="8"/>
      <c r="D100" s="1"/>
      <c r="E100" s="1"/>
      <c r="F100" s="1"/>
      <c r="G100" s="1"/>
      <c r="H100" s="1"/>
      <c r="I100" s="8" t="s">
        <v>51</v>
      </c>
      <c r="J100" s="8"/>
      <c r="K100" s="2"/>
      <c r="L100" s="1"/>
      <c r="M100" s="2"/>
      <c r="N100" s="1"/>
      <c r="O100" s="1" t="s">
        <v>2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2"/>
      <c r="AD100" s="1"/>
      <c r="AE100" s="2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8.75" x14ac:dyDescent="0.3">
      <c r="A101" s="27" t="s">
        <v>78</v>
      </c>
      <c r="B101" s="1"/>
      <c r="C101" s="8"/>
      <c r="D101" s="1"/>
      <c r="E101" s="1"/>
      <c r="F101" s="1"/>
      <c r="G101" s="31">
        <f>+G69+G70+G71+G72+G73+G79</f>
        <v>77314</v>
      </c>
      <c r="H101" s="1"/>
      <c r="I101" s="2">
        <f>+E69+E70+E71+E72+E73+E79</f>
        <v>275000</v>
      </c>
      <c r="J101" s="2"/>
      <c r="K101" s="2"/>
      <c r="L101" s="1"/>
      <c r="M101" s="2"/>
      <c r="N101" s="1"/>
      <c r="O101" s="2" t="s">
        <v>2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2"/>
      <c r="AD101" s="1"/>
      <c r="AE101" s="2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8.75" x14ac:dyDescent="0.3">
      <c r="A102" s="15" t="s">
        <v>79</v>
      </c>
      <c r="B102" s="1"/>
      <c r="C102" s="8"/>
      <c r="D102" s="1"/>
      <c r="E102" s="1"/>
      <c r="F102" s="1"/>
      <c r="G102" s="32">
        <f>SUM(G48:G64)+G90</f>
        <v>212498</v>
      </c>
      <c r="H102" s="1"/>
      <c r="I102" s="2">
        <f>SUM(E48:E64)+E90</f>
        <v>493000</v>
      </c>
      <c r="J102" s="2"/>
      <c r="K102" s="2"/>
      <c r="L102" s="1"/>
      <c r="M102" s="2"/>
      <c r="N102" s="1"/>
      <c r="O102" s="2" t="s">
        <v>2</v>
      </c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2"/>
      <c r="AD102" s="1"/>
      <c r="AE102" s="2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8.75" x14ac:dyDescent="0.3">
      <c r="A103" s="29" t="s">
        <v>80</v>
      </c>
      <c r="B103" s="1"/>
      <c r="C103" s="8"/>
      <c r="D103" s="1"/>
      <c r="E103" s="1"/>
      <c r="F103" s="1"/>
      <c r="G103" s="33">
        <f>+G74</f>
        <v>16517</v>
      </c>
      <c r="H103" s="1"/>
      <c r="I103" s="2">
        <f>+E74</f>
        <v>275000</v>
      </c>
      <c r="J103" s="2"/>
      <c r="K103" s="2"/>
      <c r="L103" s="1"/>
      <c r="M103" s="2"/>
      <c r="N103" s="1"/>
      <c r="O103" s="2" t="s">
        <v>2</v>
      </c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2"/>
      <c r="AD103" s="1"/>
      <c r="AE103" s="2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8.75" x14ac:dyDescent="0.3">
      <c r="A104" s="28" t="s">
        <v>81</v>
      </c>
      <c r="B104" s="1"/>
      <c r="C104" s="8"/>
      <c r="D104" s="1"/>
      <c r="E104" s="1"/>
      <c r="F104" s="1"/>
      <c r="G104" s="30">
        <f>+G84+G85</f>
        <v>219644</v>
      </c>
      <c r="H104" s="1"/>
      <c r="I104" s="2">
        <f>+E84+E85</f>
        <v>347000</v>
      </c>
      <c r="J104" s="2"/>
      <c r="K104" s="2"/>
      <c r="L104" s="1"/>
      <c r="M104" s="2"/>
      <c r="N104" s="1"/>
      <c r="O104" s="2" t="s">
        <v>2</v>
      </c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2"/>
      <c r="AD104" s="1"/>
      <c r="AE104" s="2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8.75" x14ac:dyDescent="0.3">
      <c r="A105" s="1"/>
      <c r="B105" s="1"/>
      <c r="C105" s="8"/>
      <c r="D105" s="1"/>
      <c r="E105" s="1"/>
      <c r="F105" s="1"/>
      <c r="G105" s="1"/>
      <c r="H105" s="1"/>
      <c r="I105" s="2"/>
      <c r="J105" s="2"/>
      <c r="K105" s="2"/>
      <c r="L105" s="1"/>
      <c r="M105" s="2"/>
      <c r="N105" s="1"/>
      <c r="O105" s="2" t="s">
        <v>2</v>
      </c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2"/>
      <c r="AD105" s="1"/>
      <c r="AE105" s="2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8.75" x14ac:dyDescent="0.3">
      <c r="A106" s="1" t="s">
        <v>82</v>
      </c>
      <c r="B106" s="1"/>
      <c r="C106" s="8"/>
      <c r="D106" s="1"/>
      <c r="E106" s="1"/>
      <c r="F106" s="1"/>
      <c r="G106" s="6">
        <f>+G101+G102+G103+G104</f>
        <v>525973</v>
      </c>
      <c r="H106" s="1"/>
      <c r="I106" s="6">
        <f>+I101+I102+I103+I104</f>
        <v>1390000</v>
      </c>
      <c r="J106" s="6"/>
      <c r="K106" s="2"/>
      <c r="L106" s="1"/>
      <c r="M106" s="2"/>
      <c r="N106" s="1"/>
      <c r="O106" s="2" t="s">
        <v>2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2"/>
      <c r="AD106" s="1"/>
      <c r="AE106" s="2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8.75" x14ac:dyDescent="0.3">
      <c r="A107" s="1"/>
      <c r="B107" s="1"/>
      <c r="C107" s="8"/>
      <c r="D107" s="1"/>
      <c r="E107" s="1"/>
      <c r="F107" s="1"/>
      <c r="G107" s="1"/>
      <c r="H107" s="1"/>
      <c r="I107" s="1"/>
      <c r="J107" s="1"/>
      <c r="K107" s="2"/>
      <c r="L107" s="1"/>
      <c r="M107" s="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2"/>
      <c r="AD107" s="1"/>
      <c r="AE107" s="2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8.75" x14ac:dyDescent="0.3">
      <c r="A108" s="1"/>
      <c r="B108" s="1"/>
      <c r="C108" s="8"/>
      <c r="D108" s="1"/>
      <c r="E108" s="1"/>
      <c r="F108" s="1"/>
      <c r="G108" s="1"/>
      <c r="H108" s="1"/>
      <c r="I108" s="1"/>
      <c r="J108" s="1"/>
      <c r="K108" s="2"/>
      <c r="L108" s="1"/>
      <c r="M108" s="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2"/>
      <c r="AD108" s="1"/>
      <c r="AE108" s="2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8.75" x14ac:dyDescent="0.3">
      <c r="A109" s="1"/>
      <c r="B109" s="1"/>
      <c r="C109" s="8"/>
      <c r="D109" s="1"/>
      <c r="E109" s="1"/>
      <c r="F109" s="1"/>
      <c r="G109" s="1"/>
      <c r="H109" s="1"/>
      <c r="I109" s="1"/>
      <c r="J109" s="1"/>
      <c r="K109" s="2"/>
      <c r="L109" s="1"/>
      <c r="M109" s="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2"/>
      <c r="AD109" s="1"/>
      <c r="AE109" s="2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8.75" x14ac:dyDescent="0.3">
      <c r="A110" s="1"/>
      <c r="B110" s="1"/>
      <c r="C110" s="8"/>
      <c r="D110" s="1"/>
      <c r="E110" s="1"/>
      <c r="F110" s="1"/>
      <c r="G110" s="1"/>
      <c r="H110" s="1"/>
      <c r="I110" s="1"/>
      <c r="J110" s="1"/>
      <c r="K110" s="2"/>
      <c r="L110" s="1"/>
      <c r="M110" s="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2"/>
      <c r="AD110" s="1"/>
      <c r="AE110" s="2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8.75" x14ac:dyDescent="0.3">
      <c r="A111" s="1"/>
      <c r="B111" s="1"/>
      <c r="C111" s="8"/>
      <c r="D111" s="1"/>
      <c r="E111" s="1"/>
      <c r="F111" s="1"/>
      <c r="G111" s="1"/>
      <c r="H111" s="1"/>
      <c r="I111" s="1"/>
      <c r="J111" s="1"/>
      <c r="K111" s="2"/>
      <c r="L111" s="1"/>
      <c r="M111" s="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2"/>
      <c r="AD111" s="1"/>
      <c r="AE111" s="2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8.75" x14ac:dyDescent="0.3">
      <c r="A112" s="1"/>
      <c r="B112" s="1"/>
      <c r="C112" s="8"/>
      <c r="D112" s="1"/>
      <c r="E112" s="1"/>
      <c r="F112" s="1"/>
      <c r="G112" s="1"/>
      <c r="H112" s="1"/>
      <c r="I112" s="1"/>
      <c r="J112" s="1"/>
      <c r="K112" s="2"/>
      <c r="L112" s="1"/>
      <c r="M112" s="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6"/>
      <c r="AD112" s="1"/>
      <c r="AE112" s="2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8.75" x14ac:dyDescent="0.3">
      <c r="A113" s="1"/>
      <c r="B113" s="1"/>
      <c r="C113" s="8"/>
      <c r="D113" s="1"/>
      <c r="E113" s="1"/>
      <c r="F113" s="1"/>
      <c r="G113" s="1"/>
      <c r="H113" s="1"/>
      <c r="I113" s="1"/>
      <c r="J113" s="1"/>
      <c r="K113" s="2"/>
      <c r="L113" s="1"/>
      <c r="M113" s="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6"/>
      <c r="AD113" s="1"/>
      <c r="AE113" s="2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8.75" x14ac:dyDescent="0.3">
      <c r="A114" s="1"/>
      <c r="B114" s="1"/>
      <c r="C114" s="8"/>
      <c r="D114" s="1"/>
      <c r="E114" s="1"/>
      <c r="F114" s="1"/>
      <c r="G114" s="1"/>
      <c r="H114" s="1"/>
      <c r="I114" s="1"/>
      <c r="J114" s="1"/>
      <c r="K114" s="2"/>
      <c r="L114" s="1"/>
      <c r="M114" s="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6"/>
      <c r="AD114" s="1"/>
      <c r="AE114" s="2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8.75" x14ac:dyDescent="0.3">
      <c r="A115" s="1"/>
      <c r="B115" s="1"/>
      <c r="C115" s="8"/>
      <c r="D115" s="1"/>
      <c r="E115" s="1"/>
      <c r="F115" s="1"/>
      <c r="G115" s="1"/>
      <c r="H115" s="1"/>
      <c r="I115" s="1"/>
      <c r="J115" s="1"/>
      <c r="K115" s="2"/>
      <c r="L115" s="1"/>
      <c r="M115" s="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6"/>
      <c r="AD115" s="1"/>
      <c r="AE115" s="2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8.75" x14ac:dyDescent="0.3">
      <c r="A116" s="1"/>
      <c r="B116" s="1"/>
      <c r="C116" s="8"/>
      <c r="D116" s="1"/>
      <c r="E116" s="1"/>
      <c r="F116" s="1"/>
      <c r="G116" s="1"/>
      <c r="H116" s="1"/>
      <c r="I116" s="1"/>
      <c r="J116" s="1"/>
      <c r="K116" s="2"/>
      <c r="L116" s="1"/>
      <c r="M116" s="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6"/>
      <c r="AD116" s="1"/>
      <c r="AE116" s="2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8.75" x14ac:dyDescent="0.3">
      <c r="A117" s="1"/>
      <c r="B117" s="1"/>
      <c r="C117" s="8"/>
      <c r="D117" s="1"/>
      <c r="E117" s="1"/>
      <c r="F117" s="1"/>
      <c r="G117" s="1"/>
      <c r="H117" s="1"/>
      <c r="I117" s="1"/>
      <c r="J117" s="1"/>
      <c r="K117" s="2"/>
      <c r="L117" s="1"/>
      <c r="M117" s="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6"/>
      <c r="AD117" s="1"/>
      <c r="AE117" s="2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8.75" x14ac:dyDescent="0.3">
      <c r="A118" s="1"/>
      <c r="B118" s="1"/>
      <c r="C118" s="8"/>
      <c r="D118" s="1"/>
      <c r="E118" s="1"/>
      <c r="F118" s="1"/>
      <c r="G118" s="1"/>
      <c r="H118" s="1"/>
      <c r="I118" s="1"/>
      <c r="J118" s="1"/>
      <c r="K118" s="2"/>
      <c r="L118" s="1"/>
      <c r="M118" s="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6"/>
      <c r="AD118" s="1"/>
      <c r="AE118" s="2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8.75" x14ac:dyDescent="0.3">
      <c r="A119" s="1"/>
      <c r="B119" s="1"/>
      <c r="C119" s="8"/>
      <c r="D119" s="1"/>
      <c r="E119" s="1"/>
      <c r="F119" s="1"/>
      <c r="G119" s="1"/>
      <c r="H119" s="1"/>
      <c r="I119" s="1"/>
      <c r="J119" s="1"/>
      <c r="K119" s="2"/>
      <c r="L119" s="1"/>
      <c r="M119" s="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6"/>
      <c r="AD119" s="1"/>
      <c r="AE119" s="2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8.75" x14ac:dyDescent="0.3">
      <c r="A120" s="1"/>
      <c r="B120" s="1"/>
      <c r="C120" s="8"/>
      <c r="D120" s="1"/>
      <c r="E120" s="1"/>
      <c r="F120" s="1"/>
      <c r="G120" s="1"/>
      <c r="H120" s="1"/>
      <c r="I120" s="1"/>
      <c r="J120" s="1"/>
      <c r="K120" s="2"/>
      <c r="L120" s="1"/>
      <c r="M120" s="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6"/>
      <c r="AD120" s="1"/>
      <c r="AE120" s="2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8.75" x14ac:dyDescent="0.3">
      <c r="A121" s="1"/>
      <c r="B121" s="1"/>
      <c r="C121" s="8"/>
      <c r="D121" s="1"/>
      <c r="E121" s="1"/>
      <c r="F121" s="1"/>
      <c r="G121" s="1"/>
      <c r="H121" s="1"/>
      <c r="I121" s="1"/>
      <c r="J121" s="1"/>
      <c r="K121" s="2"/>
      <c r="L121" s="1"/>
      <c r="M121" s="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6"/>
      <c r="AD121" s="1"/>
      <c r="AE121" s="2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8.75" x14ac:dyDescent="0.3">
      <c r="A122" s="1"/>
      <c r="B122" s="1"/>
      <c r="C122" s="8"/>
      <c r="D122" s="1"/>
      <c r="E122" s="1"/>
      <c r="F122" s="1"/>
      <c r="G122" s="1"/>
      <c r="H122" s="1"/>
      <c r="I122" s="1"/>
      <c r="J122" s="1"/>
      <c r="K122" s="2"/>
      <c r="L122" s="1"/>
      <c r="M122" s="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6"/>
      <c r="AD122" s="1"/>
      <c r="AE122" s="2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8.75" x14ac:dyDescent="0.3">
      <c r="A123" s="1"/>
      <c r="B123" s="1"/>
      <c r="C123" s="8"/>
      <c r="D123" s="1"/>
      <c r="E123" s="1"/>
      <c r="F123" s="1"/>
      <c r="G123" s="1"/>
      <c r="H123" s="1"/>
      <c r="I123" s="1"/>
      <c r="J123" s="1"/>
      <c r="K123" s="2"/>
      <c r="L123" s="1"/>
      <c r="M123" s="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6"/>
      <c r="AD123" s="1"/>
      <c r="AE123" s="2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8.75" x14ac:dyDescent="0.3">
      <c r="A124" s="1"/>
      <c r="B124" s="1"/>
      <c r="C124" s="8"/>
      <c r="D124" s="1"/>
      <c r="E124" s="1"/>
      <c r="F124" s="1"/>
      <c r="G124" s="1"/>
      <c r="H124" s="1"/>
      <c r="I124" s="1"/>
      <c r="J124" s="1"/>
      <c r="K124" s="2"/>
      <c r="L124" s="1"/>
      <c r="M124" s="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6"/>
      <c r="AD124" s="1"/>
      <c r="AE124" s="2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8.75" x14ac:dyDescent="0.3">
      <c r="A125" s="1"/>
      <c r="B125" s="1"/>
      <c r="C125" s="8"/>
      <c r="D125" s="1"/>
      <c r="E125" s="1"/>
      <c r="F125" s="1"/>
      <c r="G125" s="1"/>
      <c r="H125" s="1"/>
      <c r="I125" s="1"/>
      <c r="J125" s="1"/>
      <c r="K125" s="2"/>
      <c r="L125" s="1"/>
      <c r="M125" s="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6"/>
      <c r="AD125" s="1"/>
      <c r="AE125" s="2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8.75" x14ac:dyDescent="0.3">
      <c r="A126" s="1"/>
      <c r="B126" s="1"/>
      <c r="C126" s="8"/>
      <c r="D126" s="1"/>
      <c r="E126" s="1"/>
      <c r="F126" s="1"/>
      <c r="G126" s="1"/>
      <c r="H126" s="1"/>
      <c r="I126" s="1"/>
      <c r="J126" s="1"/>
      <c r="K126" s="2"/>
      <c r="L126" s="1"/>
      <c r="M126" s="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6"/>
      <c r="AD126" s="1"/>
      <c r="AE126" s="2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8.75" x14ac:dyDescent="0.3">
      <c r="A127" s="1"/>
      <c r="B127" s="1"/>
      <c r="C127" s="8"/>
      <c r="D127" s="1"/>
      <c r="E127" s="1"/>
      <c r="F127" s="1"/>
      <c r="G127" s="1"/>
      <c r="H127" s="1"/>
      <c r="I127" s="1"/>
      <c r="J127" s="1"/>
      <c r="K127" s="2"/>
      <c r="L127" s="1"/>
      <c r="M127" s="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6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8.75" x14ac:dyDescent="0.3">
      <c r="A128" s="1"/>
      <c r="B128" s="1"/>
      <c r="C128" s="8"/>
      <c r="D128" s="1"/>
      <c r="E128" s="1"/>
      <c r="F128" s="1"/>
      <c r="G128" s="1"/>
      <c r="H128" s="1"/>
      <c r="I128" s="1"/>
      <c r="J128" s="1"/>
      <c r="K128" s="2"/>
      <c r="L128" s="1"/>
      <c r="M128" s="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6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6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6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6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6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6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6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6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6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6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6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6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6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6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</sheetData>
  <sortState ref="A34:AG63">
    <sortCondition ref="C34:C63"/>
  </sortState>
  <printOptions gridLines="1"/>
  <pageMargins left="0.7" right="0.7" top="0.5" bottom="0.5" header="0.3" footer="0.3"/>
  <pageSetup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Clawson</dc:creator>
  <cp:lastModifiedBy>Jeff Clawson</cp:lastModifiedBy>
  <cp:lastPrinted>2018-12-13T12:57:02Z</cp:lastPrinted>
  <dcterms:created xsi:type="dcterms:W3CDTF">2015-08-12T21:00:12Z</dcterms:created>
  <dcterms:modified xsi:type="dcterms:W3CDTF">2018-12-13T13:05:21Z</dcterms:modified>
</cp:coreProperties>
</file>